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anne\SALES SCHEDULE\SOA WMCL OUTBOUND SCHEDULE\"/>
    </mc:Choice>
  </mc:AlternateContent>
  <xr:revisionPtr revIDLastSave="0" documentId="8_{6B634E13-C482-4F94-AB39-B4624B88D6BC}" xr6:coauthVersionLast="47" xr6:coauthVersionMax="47" xr10:uidLastSave="{00000000-0000-0000-0000-000000000000}"/>
  <bookViews>
    <workbookView xWindow="3204" yWindow="5616" windowWidth="16704" windowHeight="11808" tabRatio="637" activeTab="2" xr2:uid="{00000000-000D-0000-FFFF-FFFF00000000}"/>
  </bookViews>
  <sheets>
    <sheet name="EX HKG - VITENAM" sheetId="1" r:id="rId1"/>
    <sheet name="SIN,BKK,LCB,PKL,MNL,JKT " sheetId="12" r:id="rId2"/>
    <sheet name="EX HKG - SHANGHAI" sheetId="11" r:id="rId3"/>
    <sheet name="工作表1" sheetId="14" r:id="rId4"/>
    <sheet name="工作表2" sheetId="15" r:id="rId5"/>
    <sheet name="01-Shenzhen Direct svc" sheetId="10" state="hidden" r:id="rId6"/>
    <sheet name="工作表3" sheetId="16" r:id="rId7"/>
    <sheet name="Sheet1" sheetId="13" r:id="rId8"/>
  </sheets>
  <definedNames>
    <definedName name="_xlnm._FilterDatabase" localSheetId="5" hidden="1">'01-Shenzhen Direct svc'!$79:$82</definedName>
    <definedName name="_xlnm._FilterDatabase" localSheetId="2" hidden="1">'EX HKG - SHANGHAI'!$A$13:$IS$34</definedName>
    <definedName name="_xlnm._FilterDatabase" localSheetId="0" hidden="1">'EX HKG - VITENAM'!$B$10:$J$28</definedName>
    <definedName name="_xlnm._FilterDatabase" localSheetId="1" hidden="1">'SIN,BKK,LCB,PKL,MNL,JKT '!$A$53:$N$59</definedName>
    <definedName name="_xlnm.Print_Area" localSheetId="0">'EX HKG - VITENAM'!$A$1:$J$79</definedName>
    <definedName name="_xlnm.Print_Area" localSheetId="1">'SIN,BKK,LCB,PKL,MNL,JKT '!$A$1:$L$91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2" l="1"/>
  <c r="H24" i="12"/>
  <c r="I24" i="12" s="1"/>
  <c r="F27" i="12"/>
  <c r="H27" i="12" s="1"/>
  <c r="F15" i="11"/>
  <c r="F16" i="11" s="1"/>
  <c r="F73" i="12"/>
  <c r="F74" i="12" s="1"/>
  <c r="F75" i="12" s="1"/>
  <c r="F66" i="12"/>
  <c r="F67" i="12" s="1"/>
  <c r="F65" i="12"/>
  <c r="K55" i="12"/>
  <c r="H55" i="12"/>
  <c r="I55" i="12" s="1"/>
  <c r="F55" i="12"/>
  <c r="F56" i="12" s="1"/>
  <c r="H56" i="12" s="1"/>
  <c r="H54" i="12"/>
  <c r="F35" i="12"/>
  <c r="H35" i="12" s="1"/>
  <c r="F29" i="12"/>
  <c r="F14" i="12"/>
  <c r="F15" i="12" s="1"/>
  <c r="H25" i="12"/>
  <c r="H21" i="12"/>
  <c r="I21" i="12" s="1"/>
  <c r="F17" i="11" l="1"/>
  <c r="F18" i="11" s="1"/>
  <c r="F19" i="11" s="1"/>
  <c r="F20" i="11" s="1"/>
  <c r="H16" i="11"/>
  <c r="H65" i="12"/>
  <c r="L21" i="12"/>
  <c r="H15" i="12"/>
  <c r="I15" i="12" s="1"/>
  <c r="J15" i="12" s="1"/>
  <c r="F16" i="12"/>
  <c r="H16" i="12" s="1"/>
  <c r="I16" i="12" s="1"/>
  <c r="J16" i="12" s="1"/>
  <c r="H14" i="12"/>
  <c r="I14" i="12" s="1"/>
  <c r="J14" i="12" s="1"/>
  <c r="H66" i="12"/>
  <c r="I66" i="12" s="1"/>
  <c r="K66" i="12" l="1"/>
  <c r="J66" i="12"/>
  <c r="H64" i="12"/>
  <c r="I64" i="12" s="1"/>
  <c r="K64" i="12" s="1"/>
  <c r="J64" i="12" l="1"/>
  <c r="F57" i="12" l="1"/>
  <c r="I25" i="12"/>
  <c r="J25" i="12" s="1"/>
  <c r="K25" i="12" s="1"/>
  <c r="H57" i="12" l="1"/>
  <c r="F58" i="12"/>
  <c r="F30" i="12"/>
  <c r="H30" i="12" s="1"/>
  <c r="F59" i="12" l="1"/>
  <c r="H59" i="12" s="1"/>
  <c r="I59" i="12" s="1"/>
  <c r="K59" i="12" s="1"/>
  <c r="H58" i="12"/>
  <c r="I58" i="12" s="1"/>
  <c r="I30" i="12"/>
  <c r="K30" i="12"/>
  <c r="F36" i="12"/>
  <c r="F21" i="11"/>
  <c r="F22" i="11" s="1"/>
  <c r="I54" i="12"/>
  <c r="L54" i="12" l="1"/>
  <c r="K54" i="12"/>
  <c r="J58" i="12"/>
  <c r="L58" i="12"/>
  <c r="K58" i="12"/>
  <c r="J54" i="12"/>
  <c r="H36" i="12"/>
  <c r="I36" i="12" s="1"/>
  <c r="I56" i="12" l="1"/>
  <c r="H72" i="12"/>
  <c r="I72" i="12" s="1"/>
  <c r="J72" i="12" s="1"/>
  <c r="L56" i="12" l="1"/>
  <c r="K56" i="12"/>
  <c r="I57" i="12"/>
  <c r="H75" i="12"/>
  <c r="I75" i="12" s="1"/>
  <c r="J75" i="12" s="1"/>
  <c r="H74" i="12"/>
  <c r="I74" i="12" s="1"/>
  <c r="J74" i="12" s="1"/>
  <c r="H73" i="12"/>
  <c r="I73" i="12" s="1"/>
  <c r="J73" i="12" s="1"/>
  <c r="J57" i="12" l="1"/>
  <c r="K57" i="12"/>
  <c r="F23" i="11"/>
  <c r="H14" i="11"/>
  <c r="I14" i="11" s="1"/>
  <c r="J14" i="11" s="1"/>
  <c r="J24" i="12"/>
  <c r="K24" i="12" s="1"/>
  <c r="F48" i="1"/>
  <c r="H48" i="1" s="1"/>
  <c r="I48" i="1" s="1"/>
  <c r="F46" i="1"/>
  <c r="H46" i="1" s="1"/>
  <c r="I46" i="1" s="1"/>
  <c r="F51" i="1" l="1"/>
  <c r="H51" i="1" s="1"/>
  <c r="I51" i="1" s="1"/>
  <c r="I65" i="12"/>
  <c r="H15" i="11"/>
  <c r="I15" i="11" s="1"/>
  <c r="J15" i="11" s="1"/>
  <c r="J21" i="12"/>
  <c r="F53" i="1"/>
  <c r="K65" i="12" l="1"/>
  <c r="J65" i="12"/>
  <c r="F56" i="1"/>
  <c r="F61" i="1" s="1"/>
  <c r="H61" i="1" s="1"/>
  <c r="I61" i="1" s="1"/>
  <c r="H53" i="1"/>
  <c r="I53" i="1" s="1"/>
  <c r="F58" i="1"/>
  <c r="F31" i="12"/>
  <c r="H31" i="12" s="1"/>
  <c r="I31" i="12" l="1"/>
  <c r="J31" i="12" s="1"/>
  <c r="K31" i="12" s="1"/>
  <c r="H56" i="1"/>
  <c r="I56" i="1" s="1"/>
  <c r="H67" i="12"/>
  <c r="I67" i="12" s="1"/>
  <c r="F37" i="12"/>
  <c r="H37" i="12" s="1"/>
  <c r="H58" i="1"/>
  <c r="I58" i="1" s="1"/>
  <c r="F63" i="1"/>
  <c r="H63" i="1" s="1"/>
  <c r="I63" i="1" s="1"/>
  <c r="K67" i="12" l="1"/>
  <c r="J67" i="12"/>
  <c r="I37" i="12"/>
  <c r="H17" i="11"/>
  <c r="I17" i="11" l="1"/>
  <c r="J17" i="11" s="1"/>
  <c r="H18" i="11"/>
  <c r="I18" i="11" s="1"/>
  <c r="J18" i="11" s="1"/>
  <c r="H19" i="11"/>
  <c r="F24" i="11" l="1"/>
  <c r="F25" i="11" s="1"/>
  <c r="H21" i="11"/>
  <c r="I21" i="11" s="1"/>
  <c r="H22" i="11"/>
  <c r="I22" i="11" s="1"/>
  <c r="H25" i="11" l="1"/>
  <c r="I25" i="11" s="1"/>
  <c r="F26" i="11"/>
  <c r="H23" i="11"/>
  <c r="I23" i="11" s="1"/>
  <c r="H26" i="11" l="1"/>
  <c r="I26" i="11" s="1"/>
  <c r="F27" i="11"/>
  <c r="H27" i="11" s="1"/>
  <c r="I27" i="11" s="1"/>
  <c r="H24" i="11"/>
  <c r="I24" i="11" s="1"/>
  <c r="H23" i="12" l="1"/>
  <c r="I16" i="11" l="1"/>
  <c r="J16" i="11" s="1"/>
  <c r="I35" i="12" l="1"/>
  <c r="J35" i="12" s="1"/>
  <c r="I23" i="12"/>
  <c r="K35" i="12" l="1"/>
  <c r="J23" i="12"/>
  <c r="K23" i="12" s="1"/>
  <c r="I27" i="12"/>
  <c r="F33" i="12" l="1"/>
  <c r="H33" i="12" s="1"/>
  <c r="J27" i="12" l="1"/>
  <c r="L27" i="12"/>
  <c r="I33" i="12"/>
  <c r="L33" i="12" l="1"/>
  <c r="J33" i="12"/>
  <c r="H13" i="12" l="1"/>
  <c r="I13" i="12" s="1"/>
  <c r="J13" i="12" s="1"/>
  <c r="J30" i="12" l="1"/>
  <c r="H29" i="12" l="1"/>
  <c r="I29" i="12" s="1"/>
  <c r="J29" i="12" s="1"/>
  <c r="K29" i="12" s="1"/>
  <c r="I19" i="11" l="1"/>
  <c r="H20" i="11" l="1"/>
  <c r="I20" i="11" s="1"/>
  <c r="F22" i="12"/>
  <c r="F28" i="12" l="1"/>
  <c r="H28" i="12" s="1"/>
  <c r="I28" i="12" s="1"/>
  <c r="K28" i="12" s="1"/>
  <c r="H22" i="12"/>
  <c r="I22" i="12" s="1"/>
  <c r="K22" i="12" s="1"/>
  <c r="F34" i="12" l="1"/>
  <c r="J21" i="11" l="1"/>
  <c r="J20" i="11"/>
  <c r="K36" i="12" l="1"/>
  <c r="J23" i="11"/>
  <c r="J22" i="11"/>
  <c r="J26" i="11" l="1"/>
  <c r="J25" i="11"/>
  <c r="J24" i="11"/>
  <c r="J27" i="11" l="1"/>
  <c r="J19" i="11"/>
  <c r="J37" i="12" l="1"/>
  <c r="H34" i="12" l="1"/>
  <c r="I34" i="12" s="1"/>
  <c r="K34" i="12" s="1"/>
  <c r="K37" i="12" l="1"/>
  <c r="H49" i="12" l="1"/>
  <c r="I49" i="12" s="1"/>
  <c r="J49" i="12" s="1"/>
  <c r="H48" i="12"/>
  <c r="I48" i="12" s="1"/>
  <c r="J48" i="12" s="1"/>
  <c r="H47" i="12" l="1"/>
  <c r="I47" i="12" s="1"/>
  <c r="J47" i="12" s="1"/>
  <c r="H46" i="12"/>
  <c r="I46" i="12" s="1"/>
  <c r="J46" i="12" s="1"/>
</calcChain>
</file>

<file path=xl/sharedStrings.xml><?xml version="1.0" encoding="utf-8"?>
<sst xmlns="http://schemas.openxmlformats.org/spreadsheetml/2006/main" count="772" uniqueCount="367">
  <si>
    <t xml:space="preserve"> </t>
    <phoneticPr fontId="3" type="noConversion"/>
  </si>
  <si>
    <t>VOYAGE</t>
    <phoneticPr fontId="3" type="noConversion"/>
  </si>
  <si>
    <t>Terminal</t>
  </si>
  <si>
    <t>SERVICE</t>
    <phoneticPr fontId="3" type="noConversion"/>
  </si>
  <si>
    <t xml:space="preserve">HAIPHONG </t>
    <phoneticPr fontId="3" type="noConversion"/>
  </si>
  <si>
    <t>ETA</t>
    <phoneticPr fontId="3" type="noConversion"/>
  </si>
  <si>
    <t>SERVICE</t>
  </si>
  <si>
    <t>HONG KONG</t>
  </si>
  <si>
    <t>ETD</t>
  </si>
  <si>
    <t>VOYAGE</t>
  </si>
  <si>
    <t xml:space="preserve">ETA </t>
  </si>
  <si>
    <t>HIT</t>
  </si>
  <si>
    <t>NCX</t>
  </si>
  <si>
    <t xml:space="preserve">VESSEL </t>
    <phoneticPr fontId="3" type="noConversion"/>
  </si>
  <si>
    <t xml:space="preserve">(EMPTY) </t>
    <phoneticPr fontId="3" type="noConversion"/>
  </si>
  <si>
    <t>Export Ops &amp; Documentation</t>
    <phoneticPr fontId="3" type="noConversion"/>
  </si>
  <si>
    <t>SAILING SCHEDULE</t>
    <phoneticPr fontId="3" type="noConversion"/>
  </si>
  <si>
    <t>YICT</t>
  </si>
  <si>
    <t>HHY</t>
  </si>
  <si>
    <t xml:space="preserve"> </t>
    <phoneticPr fontId="45" type="noConversion"/>
  </si>
  <si>
    <t>Winsmart International Shipping Ltd. - Shenzhen Office</t>
    <phoneticPr fontId="3" type="noConversion"/>
  </si>
  <si>
    <t>Tel: (+86 755) 23966324 / 23966463 / 23966481  Fax: (+86 755) 23966761 / 23966296</t>
    <phoneticPr fontId="45" type="noConversion"/>
  </si>
  <si>
    <t>Customer first Delivery first</t>
    <phoneticPr fontId="45" type="noConversion"/>
  </si>
  <si>
    <t>WM CONTAINER LINE LTD</t>
    <phoneticPr fontId="3" type="noConversion"/>
  </si>
  <si>
    <t>"All transaction are to the Company Standard Trading Conditions ( copies available on request from the Company ) and which, in certain cases, exclude or limit the Company's liability, and include certain indemnities benefiting the Company."</t>
    <phoneticPr fontId="2" type="noConversion"/>
  </si>
  <si>
    <t>Mr. Johnny Tsui</t>
    <phoneticPr fontId="3" type="noConversion"/>
  </si>
  <si>
    <t>Mr. Alvin Suen</t>
    <phoneticPr fontId="3" type="noConversion"/>
  </si>
  <si>
    <t>Tel:</t>
    <phoneticPr fontId="2" type="noConversion"/>
  </si>
  <si>
    <t>E-Mail</t>
    <phoneticPr fontId="2" type="noConversion"/>
  </si>
  <si>
    <t>Ms. Elsa Leung</t>
    <phoneticPr fontId="3" type="noConversion"/>
  </si>
  <si>
    <t>TERMINAL</t>
    <phoneticPr fontId="45" type="noConversion"/>
  </si>
  <si>
    <t>Shenzhen (Yantian) - Haiphong Express Service</t>
    <phoneticPr fontId="3" type="noConversion"/>
  </si>
  <si>
    <t>SHENZHEN (YANTIAN)</t>
    <phoneticPr fontId="45" type="noConversion"/>
  </si>
  <si>
    <t>Commercial / Sales</t>
    <phoneticPr fontId="3" type="noConversion"/>
  </si>
  <si>
    <t>Tel:</t>
    <phoneticPr fontId="45" type="noConversion"/>
  </si>
  <si>
    <t>Mail</t>
    <phoneticPr fontId="45" type="noConversion"/>
  </si>
  <si>
    <t>CY RECEIVING</t>
    <phoneticPr fontId="3" type="noConversion"/>
  </si>
  <si>
    <r>
      <t>1.</t>
    </r>
    <r>
      <rPr>
        <sz val="8"/>
        <rFont val="細明體"/>
        <family val="3"/>
      </rPr>
      <t>深圳海星港口發展有限公司</t>
    </r>
    <r>
      <rPr>
        <sz val="8"/>
        <rFont val="Arial"/>
        <family val="2"/>
      </rPr>
      <t xml:space="preserve"> (MAWAN)</t>
    </r>
    <phoneticPr fontId="3" type="noConversion"/>
  </si>
  <si>
    <r>
      <rPr>
        <sz val="8"/>
        <rFont val="細明體"/>
        <family val="3"/>
      </rPr>
      <t>地址</t>
    </r>
    <r>
      <rPr>
        <sz val="8"/>
        <rFont val="Arial"/>
        <family val="2"/>
      </rPr>
      <t xml:space="preserve"> : </t>
    </r>
    <r>
      <rPr>
        <sz val="8"/>
        <rFont val="細明體"/>
        <family val="3"/>
      </rPr>
      <t>中國深圳南山區媽灣港</t>
    </r>
    <phoneticPr fontId="3" type="noConversion"/>
  </si>
  <si>
    <r>
      <rPr>
        <sz val="8"/>
        <rFont val="細明體"/>
        <family val="3"/>
      </rPr>
      <t>電話</t>
    </r>
    <r>
      <rPr>
        <sz val="8"/>
        <rFont val="Arial"/>
        <family val="2"/>
      </rPr>
      <t xml:space="preserve"> : 755 - 2682 3121</t>
    </r>
    <phoneticPr fontId="3" type="noConversion"/>
  </si>
  <si>
    <r>
      <t>2.</t>
    </r>
    <r>
      <rPr>
        <sz val="8"/>
        <color indexed="12"/>
        <rFont val="細明體"/>
        <family val="3"/>
      </rPr>
      <t>盐田国际集装箱码头有限公司</t>
    </r>
    <r>
      <rPr>
        <sz val="8"/>
        <color indexed="12"/>
        <rFont val="Arial"/>
        <family val="2"/>
      </rPr>
      <t>(YICT)</t>
    </r>
    <phoneticPr fontId="59" type="noConversion"/>
  </si>
  <si>
    <r>
      <rPr>
        <sz val="8"/>
        <color indexed="12"/>
        <rFont val="細明體"/>
        <family val="3"/>
      </rPr>
      <t>地址</t>
    </r>
    <r>
      <rPr>
        <sz val="8"/>
        <color indexed="12"/>
        <rFont val="Arial"/>
        <family val="2"/>
      </rPr>
      <t xml:space="preserve"> : </t>
    </r>
    <r>
      <rPr>
        <sz val="8"/>
        <color indexed="12"/>
        <rFont val="細明體"/>
        <family val="3"/>
      </rPr>
      <t>深圳市盐田区进港三路盐田国际大厦</t>
    </r>
    <r>
      <rPr>
        <sz val="8"/>
        <color indexed="12"/>
        <rFont val="Arial"/>
        <family val="2"/>
      </rPr>
      <t>11</t>
    </r>
    <r>
      <rPr>
        <sz val="8"/>
        <color indexed="12"/>
        <rFont val="細明體"/>
        <family val="3"/>
      </rPr>
      <t>楼</t>
    </r>
    <phoneticPr fontId="59" type="noConversion"/>
  </si>
  <si>
    <r>
      <rPr>
        <sz val="8"/>
        <color indexed="12"/>
        <rFont val="細明體"/>
        <family val="3"/>
      </rPr>
      <t>電話</t>
    </r>
    <r>
      <rPr>
        <sz val="8"/>
        <color indexed="12"/>
        <rFont val="Arial"/>
        <family val="2"/>
      </rPr>
      <t xml:space="preserve"> :755-25298660</t>
    </r>
    <phoneticPr fontId="59" type="noConversion"/>
  </si>
  <si>
    <t>Group E-mail</t>
    <phoneticPr fontId="2" type="noConversion"/>
  </si>
  <si>
    <t>CY CLOSING</t>
    <phoneticPr fontId="3" type="noConversion"/>
  </si>
  <si>
    <t xml:space="preserve">ETA / ETD </t>
    <phoneticPr fontId="3" type="noConversion"/>
  </si>
  <si>
    <t>ETA</t>
    <phoneticPr fontId="3" type="noConversion"/>
  </si>
  <si>
    <t>Shenzhen (Yantian) - Haiphong Express Service</t>
    <phoneticPr fontId="3" type="noConversion"/>
  </si>
  <si>
    <t xml:space="preserve">VESSEL </t>
    <phoneticPr fontId="3" type="noConversion"/>
  </si>
  <si>
    <t>VOYAGE</t>
    <phoneticPr fontId="3" type="noConversion"/>
  </si>
  <si>
    <t>TERMINAL</t>
    <phoneticPr fontId="45" type="noConversion"/>
  </si>
  <si>
    <t>SERVICE</t>
    <phoneticPr fontId="3" type="noConversion"/>
  </si>
  <si>
    <t>SHENZHEN (YANTIAN)</t>
    <phoneticPr fontId="45" type="noConversion"/>
  </si>
  <si>
    <t xml:space="preserve">HAIPHONG </t>
    <phoneticPr fontId="3" type="noConversion"/>
  </si>
  <si>
    <t>Shenzhen (Da Chan Bay) - Haiphong Express Service</t>
    <phoneticPr fontId="3" type="noConversion"/>
  </si>
  <si>
    <t>SHENZHEN (DA CHAN BAY)</t>
    <phoneticPr fontId="45" type="noConversion"/>
  </si>
  <si>
    <t>elsa@wm.com.hk</t>
    <phoneticPr fontId="45" type="noConversion"/>
  </si>
  <si>
    <t>(LADEN)</t>
    <phoneticPr fontId="3" type="noConversion"/>
  </si>
  <si>
    <r>
      <t>1.</t>
    </r>
    <r>
      <rPr>
        <sz val="8"/>
        <rFont val="細明體"/>
        <family val="3"/>
      </rPr>
      <t>蛇口集裝箱碼頭有限公司</t>
    </r>
    <r>
      <rPr>
        <sz val="8"/>
        <rFont val="Arial"/>
        <family val="2"/>
      </rPr>
      <t>(SCT)</t>
    </r>
    <phoneticPr fontId="3" type="noConversion"/>
  </si>
  <si>
    <r>
      <rPr>
        <sz val="8"/>
        <rFont val="細明體"/>
        <family val="3"/>
      </rPr>
      <t>深圳市北蛇口港灣大道第三突堤</t>
    </r>
    <r>
      <rPr>
        <sz val="8"/>
        <rFont val="Arial"/>
        <family val="2"/>
      </rPr>
      <t>SCT</t>
    </r>
    <r>
      <rPr>
        <sz val="8"/>
        <rFont val="細明體"/>
        <family val="3"/>
      </rPr>
      <t>大廈</t>
    </r>
    <phoneticPr fontId="3" type="noConversion"/>
  </si>
  <si>
    <r>
      <rPr>
        <sz val="8"/>
        <rFont val="細明體"/>
        <family val="3"/>
      </rPr>
      <t>電話</t>
    </r>
    <r>
      <rPr>
        <b/>
        <sz val="8"/>
        <rFont val="Arial"/>
        <family val="2"/>
      </rPr>
      <t xml:space="preserve"> : 755 - 2682 2242 ; 755 - 2682 2241 </t>
    </r>
    <phoneticPr fontId="3" type="noConversion"/>
  </si>
  <si>
    <r>
      <rPr>
        <sz val="8"/>
        <rFont val="細明體"/>
        <family val="3"/>
      </rPr>
      <t>傳真</t>
    </r>
    <r>
      <rPr>
        <sz val="8"/>
        <rFont val="Arial"/>
        <family val="2"/>
      </rPr>
      <t xml:space="preserve"> : 755 - 2669 5248</t>
    </r>
    <phoneticPr fontId="3" type="noConversion"/>
  </si>
  <si>
    <r>
      <t>2.</t>
    </r>
    <r>
      <rPr>
        <sz val="8"/>
        <color indexed="12"/>
        <rFont val="細明體"/>
        <family val="3"/>
      </rPr>
      <t>盐田国际集装箱码头有限公司</t>
    </r>
    <r>
      <rPr>
        <sz val="8"/>
        <color indexed="12"/>
        <rFont val="Arial"/>
        <family val="2"/>
      </rPr>
      <t>(YICT)</t>
    </r>
    <phoneticPr fontId="59" type="noConversion"/>
  </si>
  <si>
    <r>
      <rPr>
        <sz val="8"/>
        <color indexed="12"/>
        <rFont val="細明體"/>
        <family val="3"/>
      </rPr>
      <t>地址</t>
    </r>
    <r>
      <rPr>
        <sz val="8"/>
        <color indexed="12"/>
        <rFont val="Arial"/>
        <family val="2"/>
      </rPr>
      <t xml:space="preserve"> : </t>
    </r>
    <r>
      <rPr>
        <sz val="8"/>
        <color indexed="12"/>
        <rFont val="細明體"/>
        <family val="3"/>
      </rPr>
      <t>深圳市盐田区进港三路盐田国际大厦</t>
    </r>
    <r>
      <rPr>
        <sz val="8"/>
        <color indexed="12"/>
        <rFont val="Arial"/>
        <family val="2"/>
      </rPr>
      <t>11</t>
    </r>
    <r>
      <rPr>
        <sz val="8"/>
        <color indexed="12"/>
        <rFont val="細明體"/>
        <family val="3"/>
      </rPr>
      <t>楼</t>
    </r>
    <phoneticPr fontId="59" type="noConversion"/>
  </si>
  <si>
    <r>
      <rPr>
        <sz val="8"/>
        <color indexed="12"/>
        <rFont val="細明體"/>
        <family val="3"/>
      </rPr>
      <t>電話</t>
    </r>
    <r>
      <rPr>
        <sz val="8"/>
        <color indexed="12"/>
        <rFont val="Arial"/>
        <family val="2"/>
      </rPr>
      <t xml:space="preserve"> :755-25298660</t>
    </r>
    <phoneticPr fontId="59" type="noConversion"/>
  </si>
  <si>
    <t>johnny@wm.com.hk</t>
    <phoneticPr fontId="45" type="noConversion"/>
  </si>
  <si>
    <t>alvin@wm.com.hk</t>
    <phoneticPr fontId="45" type="noConversion"/>
  </si>
  <si>
    <t>**Above schedules are subject to change with or without prior notice</t>
    <phoneticPr fontId="3" type="noConversion"/>
  </si>
  <si>
    <t xml:space="preserve">          Customer First Delivery First</t>
    <phoneticPr fontId="3" type="noConversion"/>
  </si>
  <si>
    <t xml:space="preserve">Room 11C, A Tower, Hongsong Building, </t>
    <phoneticPr fontId="3" type="noConversion"/>
  </si>
  <si>
    <t>Tairan 6th Road, Chegongmiao, Futian District, Shenzhen, China</t>
    <phoneticPr fontId="3" type="noConversion"/>
  </si>
  <si>
    <t>vessel</t>
    <phoneticPr fontId="2" type="noConversion"/>
  </si>
  <si>
    <t>voyage</t>
    <phoneticPr fontId="2" type="noConversion"/>
  </si>
  <si>
    <t>Terminal</t>
    <phoneticPr fontId="2" type="noConversion"/>
  </si>
  <si>
    <t>SERVICE</t>
    <phoneticPr fontId="2" type="noConversion"/>
  </si>
  <si>
    <t>SHENZHEN</t>
    <phoneticPr fontId="2" type="noConversion"/>
  </si>
  <si>
    <t>CY CLOSING</t>
    <phoneticPr fontId="2" type="noConversion"/>
  </si>
  <si>
    <t>ETD</t>
    <phoneticPr fontId="2" type="noConversion"/>
  </si>
  <si>
    <t>ETA</t>
    <phoneticPr fontId="2" type="noConversion"/>
  </si>
  <si>
    <t xml:space="preserve">shenzhen(shekou)-HO CHI MINH CITY  </t>
    <phoneticPr fontId="3" type="noConversion"/>
  </si>
  <si>
    <t>Hochimich</t>
    <phoneticPr fontId="2" type="noConversion"/>
  </si>
  <si>
    <t>Group E-mail</t>
  </si>
  <si>
    <t>exp@wm.com.hk</t>
  </si>
  <si>
    <t>sales@wm.com.hk</t>
  </si>
  <si>
    <t>SCT</t>
    <phoneticPr fontId="2" type="noConversion"/>
  </si>
  <si>
    <t>CVT</t>
    <phoneticPr fontId="2" type="noConversion"/>
  </si>
  <si>
    <t>CSCL PANAMA</t>
    <phoneticPr fontId="2" type="noConversion"/>
  </si>
  <si>
    <t>0064S</t>
    <phoneticPr fontId="2" type="noConversion"/>
  </si>
  <si>
    <t>CSCL MANZANILLO</t>
    <phoneticPr fontId="2" type="noConversion"/>
  </si>
  <si>
    <t>0107S</t>
    <phoneticPr fontId="2" type="noConversion"/>
  </si>
  <si>
    <t>Commerical / Sales</t>
    <phoneticPr fontId="3" type="noConversion"/>
  </si>
  <si>
    <t xml:space="preserve">VESSEL </t>
    <phoneticPr fontId="2" type="noConversion"/>
  </si>
  <si>
    <t>VOYAGE</t>
    <phoneticPr fontId="2" type="noConversion"/>
  </si>
  <si>
    <t>Terminal</t>
    <phoneticPr fontId="2" type="noConversion"/>
  </si>
  <si>
    <t>SERVICE</t>
    <phoneticPr fontId="2" type="noConversion"/>
  </si>
  <si>
    <t>SHENZHEN</t>
    <phoneticPr fontId="2" type="noConversion"/>
  </si>
  <si>
    <t>SINGAPORE</t>
    <phoneticPr fontId="2" type="noConversion"/>
  </si>
  <si>
    <t>CY CLOSING</t>
    <phoneticPr fontId="2" type="noConversion"/>
  </si>
  <si>
    <t>ETD</t>
    <phoneticPr fontId="2" type="noConversion"/>
  </si>
  <si>
    <t>ETA</t>
    <phoneticPr fontId="2" type="noConversion"/>
  </si>
  <si>
    <t>Shenzhen ( Shekou ) - SINGAPORE  Express Service</t>
    <phoneticPr fontId="3" type="noConversion"/>
  </si>
  <si>
    <t>LAEM CHABANG</t>
  </si>
  <si>
    <t>ETA</t>
  </si>
  <si>
    <t>Remarks:</t>
  </si>
  <si>
    <t>Shenzhen ( Shekou ) - Hochiminh Express Service</t>
    <phoneticPr fontId="3" type="noConversion"/>
  </si>
  <si>
    <t xml:space="preserve">VESSEL </t>
    <phoneticPr fontId="3" type="noConversion"/>
  </si>
  <si>
    <t>VOYAGE</t>
    <phoneticPr fontId="3" type="noConversion"/>
  </si>
  <si>
    <t>TERMINAL</t>
    <phoneticPr fontId="45" type="noConversion"/>
  </si>
  <si>
    <t>SERVICE</t>
    <phoneticPr fontId="3" type="noConversion"/>
  </si>
  <si>
    <t>SHENZHEN ( Shekou )</t>
    <phoneticPr fontId="45" type="noConversion"/>
  </si>
  <si>
    <t>HCM (Catlai)</t>
    <phoneticPr fontId="3" type="noConversion"/>
  </si>
  <si>
    <t>CY CLOSING</t>
    <phoneticPr fontId="3" type="noConversion"/>
  </si>
  <si>
    <t xml:space="preserve">ETA / ETD </t>
    <phoneticPr fontId="3" type="noConversion"/>
  </si>
  <si>
    <t>YICT</t>
    <phoneticPr fontId="2" type="noConversion"/>
  </si>
  <si>
    <t>SVG</t>
    <phoneticPr fontId="2" type="noConversion"/>
  </si>
  <si>
    <t>HSX</t>
    <phoneticPr fontId="3" type="noConversion"/>
  </si>
  <si>
    <t xml:space="preserve">VESSEL </t>
    <phoneticPr fontId="3" type="noConversion"/>
  </si>
  <si>
    <t>TERMINAL</t>
    <phoneticPr fontId="2" type="noConversion"/>
  </si>
  <si>
    <t>SERVICE</t>
    <phoneticPr fontId="2" type="noConversion"/>
  </si>
  <si>
    <t>ETA</t>
    <phoneticPr fontId="2" type="noConversion"/>
  </si>
  <si>
    <t>ETD</t>
    <phoneticPr fontId="2" type="noConversion"/>
  </si>
  <si>
    <t>VOYAGE</t>
    <phoneticPr fontId="3" type="noConversion"/>
  </si>
  <si>
    <t>HONG KONG</t>
    <phoneticPr fontId="3" type="noConversion"/>
  </si>
  <si>
    <t>CY CLOSING</t>
    <phoneticPr fontId="3" type="noConversion"/>
  </si>
  <si>
    <t>ETD</t>
    <phoneticPr fontId="3" type="noConversion"/>
  </si>
  <si>
    <t>ETA</t>
    <phoneticPr fontId="3" type="noConversion"/>
  </si>
  <si>
    <t>PORT KELANG                            (NORTH PORT)</t>
    <phoneticPr fontId="2" type="noConversion"/>
  </si>
  <si>
    <t>MANILA SOUTH</t>
    <phoneticPr fontId="2" type="noConversion"/>
  </si>
  <si>
    <t>MANILA NORTH</t>
    <phoneticPr fontId="2" type="noConversion"/>
  </si>
  <si>
    <t>VESSEL</t>
    <phoneticPr fontId="3" type="noConversion"/>
  </si>
  <si>
    <t>VESSEL</t>
    <phoneticPr fontId="3" type="noConversion"/>
  </si>
  <si>
    <t>Terminal</t>
    <phoneticPr fontId="3" type="noConversion"/>
  </si>
  <si>
    <t>SERVICE</t>
    <phoneticPr fontId="3" type="noConversion"/>
  </si>
  <si>
    <t>ETA</t>
    <phoneticPr fontId="2" type="noConversion"/>
  </si>
  <si>
    <t>Updated on :</t>
    <phoneticPr fontId="3" type="noConversion"/>
  </si>
  <si>
    <t>VOYAGE</t>
    <phoneticPr fontId="3" type="noConversion"/>
  </si>
  <si>
    <t>CY CLOSING</t>
    <phoneticPr fontId="3" type="noConversion"/>
  </si>
  <si>
    <t>Hong Kong to Haiphong Service</t>
    <phoneticPr fontId="2" type="noConversion"/>
  </si>
  <si>
    <t>HAIPHONG</t>
    <phoneticPr fontId="3" type="noConversion"/>
  </si>
  <si>
    <t>Remarks:</t>
    <phoneticPr fontId="3" type="noConversion"/>
  </si>
  <si>
    <t>Hong Kong - North China Service</t>
    <phoneticPr fontId="3" type="noConversion"/>
  </si>
  <si>
    <t>HAIAN PARK</t>
    <phoneticPr fontId="2" type="noConversion"/>
  </si>
  <si>
    <t>YICT</t>
    <phoneticPr fontId="2" type="noConversion"/>
  </si>
  <si>
    <t>HHY</t>
    <phoneticPr fontId="2" type="noConversion"/>
  </si>
  <si>
    <t>DCB</t>
    <phoneticPr fontId="3" type="noConversion"/>
  </si>
  <si>
    <t>Tel: 852-2232 7128   Fax: 852-2492 4428</t>
    <phoneticPr fontId="3" type="noConversion"/>
  </si>
  <si>
    <t>+852-2232 7159</t>
    <phoneticPr fontId="45" type="noConversion"/>
  </si>
  <si>
    <t>+852-2232 7145</t>
    <phoneticPr fontId="45" type="noConversion"/>
  </si>
  <si>
    <t xml:space="preserve">+852-2232 7155 </t>
    <phoneticPr fontId="45" type="noConversion"/>
  </si>
  <si>
    <t>ETA</t>
    <phoneticPr fontId="2" type="noConversion"/>
  </si>
  <si>
    <t>CONTSHIP ACE</t>
    <phoneticPr fontId="45" type="noConversion"/>
  </si>
  <si>
    <t>69W</t>
    <phoneticPr fontId="2" type="noConversion"/>
  </si>
  <si>
    <t>100S</t>
    <phoneticPr fontId="2" type="noConversion"/>
  </si>
  <si>
    <t>70W</t>
    <phoneticPr fontId="2" type="noConversion"/>
  </si>
  <si>
    <t>71W</t>
    <phoneticPr fontId="2" type="noConversion"/>
  </si>
  <si>
    <t xml:space="preserve">ZHONG LIAN HAI XIA </t>
    <phoneticPr fontId="2" type="noConversion"/>
  </si>
  <si>
    <t>79W</t>
    <phoneticPr fontId="2" type="noConversion"/>
  </si>
  <si>
    <t>80W</t>
    <phoneticPr fontId="2" type="noConversion"/>
  </si>
  <si>
    <t>102S</t>
    <phoneticPr fontId="2" type="noConversion"/>
  </si>
  <si>
    <t>SCT</t>
    <phoneticPr fontId="2" type="noConversion"/>
  </si>
  <si>
    <t>NCX</t>
    <phoneticPr fontId="2" type="noConversion"/>
  </si>
  <si>
    <t>KCM</t>
    <phoneticPr fontId="2" type="noConversion"/>
  </si>
  <si>
    <t>Updated on 3 June 2016</t>
    <phoneticPr fontId="3" type="noConversion"/>
  </si>
  <si>
    <t>72W</t>
    <phoneticPr fontId="2" type="noConversion"/>
  </si>
  <si>
    <t>73W</t>
    <phoneticPr fontId="2" type="noConversion"/>
  </si>
  <si>
    <t>81W</t>
    <phoneticPr fontId="2" type="noConversion"/>
  </si>
  <si>
    <t>82W</t>
    <phoneticPr fontId="2" type="noConversion"/>
  </si>
  <si>
    <t>83W</t>
    <phoneticPr fontId="2" type="noConversion"/>
  </si>
  <si>
    <t>101S</t>
    <phoneticPr fontId="2" type="noConversion"/>
  </si>
  <si>
    <t>103S</t>
    <phoneticPr fontId="2" type="noConversion"/>
  </si>
  <si>
    <t>104S</t>
    <phoneticPr fontId="2" type="noConversion"/>
  </si>
  <si>
    <t>HS ONORE</t>
    <phoneticPr fontId="2" type="noConversion"/>
  </si>
  <si>
    <t>095XKS</t>
    <phoneticPr fontId="2" type="noConversion"/>
  </si>
  <si>
    <t>E.R. MARTINIQUE</t>
    <phoneticPr fontId="2" type="noConversion"/>
  </si>
  <si>
    <t>097XKS</t>
    <phoneticPr fontId="2" type="noConversion"/>
  </si>
  <si>
    <t>LORRAINE</t>
    <phoneticPr fontId="2" type="noConversion"/>
  </si>
  <si>
    <t>10611S</t>
    <phoneticPr fontId="2" type="noConversion"/>
  </si>
  <si>
    <t>101XKS</t>
    <phoneticPr fontId="2" type="noConversion"/>
  </si>
  <si>
    <t>103XKS</t>
    <phoneticPr fontId="2" type="noConversion"/>
  </si>
  <si>
    <t>JEJU ISLAND</t>
    <phoneticPr fontId="2" type="noConversion"/>
  </si>
  <si>
    <t>0029S</t>
    <phoneticPr fontId="2" type="noConversion"/>
  </si>
  <si>
    <t>KMTC QINGDAO</t>
    <phoneticPr fontId="2" type="noConversion"/>
  </si>
  <si>
    <t>1606S</t>
    <phoneticPr fontId="2" type="noConversion"/>
  </si>
  <si>
    <t>STADT ROSTOCK</t>
    <phoneticPr fontId="2" type="noConversion"/>
  </si>
  <si>
    <t>16005S</t>
    <phoneticPr fontId="2" type="noConversion"/>
  </si>
  <si>
    <t>X-PRESS KARAKORAM</t>
    <phoneticPr fontId="2" type="noConversion"/>
  </si>
  <si>
    <t>0030S</t>
    <phoneticPr fontId="2" type="noConversion"/>
  </si>
  <si>
    <t>-</t>
    <phoneticPr fontId="2" type="noConversion"/>
  </si>
  <si>
    <t>HIT</t>
    <phoneticPr fontId="2" type="noConversion"/>
  </si>
  <si>
    <t>PORT KELANG                            (WEST PORT)</t>
    <phoneticPr fontId="2" type="noConversion"/>
  </si>
  <si>
    <t>ETA</t>
    <phoneticPr fontId="2" type="noConversion"/>
  </si>
  <si>
    <t>CY CLOSING</t>
    <phoneticPr fontId="2" type="noConversion"/>
  </si>
  <si>
    <t>CMCS</t>
    <phoneticPr fontId="2" type="noConversion"/>
  </si>
  <si>
    <t>HIT</t>
    <phoneticPr fontId="3" type="noConversion"/>
  </si>
  <si>
    <t>KVT</t>
    <phoneticPr fontId="2" type="noConversion"/>
  </si>
  <si>
    <t>VTS</t>
    <phoneticPr fontId="2" type="noConversion"/>
  </si>
  <si>
    <t>SINGAPORE (PSA)</t>
    <phoneticPr fontId="2" type="noConversion"/>
  </si>
  <si>
    <t>johnny@wmgroup.com.hk</t>
    <phoneticPr fontId="2" type="noConversion"/>
  </si>
  <si>
    <t>alvin@wmgroup.com.hk</t>
    <phoneticPr fontId="2" type="noConversion"/>
  </si>
  <si>
    <t>sales@wmgroup.com.hk</t>
    <phoneticPr fontId="2" type="noConversion"/>
  </si>
  <si>
    <t>elsa@wmgroup.com.hk</t>
    <phoneticPr fontId="2" type="noConversion"/>
  </si>
  <si>
    <t xml:space="preserve">    Customer First Delivery First</t>
    <phoneticPr fontId="3" type="noConversion"/>
  </si>
  <si>
    <t>852-2232 7159</t>
    <phoneticPr fontId="2" type="noConversion"/>
  </si>
  <si>
    <t xml:space="preserve">*** Containers are available for Sale &amp; for Lease, please feel free to contact us for further details. </t>
  </si>
  <si>
    <t>**All the above schedules and SI Cut-Off Date &amp; Time are subject to change with or without prior notice.</t>
    <phoneticPr fontId="2" type="noConversion"/>
  </si>
  <si>
    <t>**All the above schedules and SI Cut-Off Date &amp; Time are subject to change with or without prior notice.</t>
    <phoneticPr fontId="3" type="noConversion"/>
  </si>
  <si>
    <t>*All the above schedules and SI Cut-Off Date &amp; Time are subject to change with or without prior notice.</t>
    <phoneticPr fontId="2" type="noConversion"/>
  </si>
  <si>
    <t xml:space="preserve">SAILING SCHEDULE </t>
    <phoneticPr fontId="2" type="noConversion"/>
  </si>
  <si>
    <t>Ms. Wendy Cho</t>
    <phoneticPr fontId="2" type="noConversion"/>
  </si>
  <si>
    <t>852-2232 7161</t>
    <phoneticPr fontId="2" type="noConversion"/>
  </si>
  <si>
    <t>Documentation</t>
  </si>
  <si>
    <t>KTS</t>
    <phoneticPr fontId="2" type="noConversion"/>
  </si>
  <si>
    <t>Hong Kong to Penang Service</t>
    <phoneticPr fontId="3" type="noConversion"/>
  </si>
  <si>
    <t>PENANG (VIA SINGAPORE)</t>
    <phoneticPr fontId="2" type="noConversion"/>
  </si>
  <si>
    <r>
      <t>*Also accept FCL cargoes from Pearl River Delta ports to above POD (</t>
    </r>
    <r>
      <rPr>
        <sz val="12"/>
        <color indexed="36"/>
        <rFont val="細明體"/>
        <family val="3"/>
        <charset val="136"/>
      </rPr>
      <t>以上航線可接受從華南珠三角及香港出口</t>
    </r>
    <r>
      <rPr>
        <sz val="12"/>
        <color indexed="36"/>
        <rFont val="新細明體"/>
        <family val="2"/>
        <charset val="136"/>
      </rPr>
      <t>)</t>
    </r>
    <phoneticPr fontId="3" type="noConversion"/>
  </si>
  <si>
    <t>Hong Kong to Bangkok &amp; Laem Chabang Service</t>
    <phoneticPr fontId="2" type="noConversion"/>
  </si>
  <si>
    <t>Hong Kong to Manila Service</t>
    <phoneticPr fontId="2" type="noConversion"/>
  </si>
  <si>
    <t>KTX3</t>
    <phoneticPr fontId="3" type="noConversion"/>
  </si>
  <si>
    <t>CIX3</t>
    <phoneticPr fontId="3" type="noConversion"/>
  </si>
  <si>
    <t>JTX</t>
    <phoneticPr fontId="2" type="noConversion"/>
  </si>
  <si>
    <t>OOCL JAKARTA</t>
    <phoneticPr fontId="3" type="noConversion"/>
  </si>
  <si>
    <t>101S</t>
    <phoneticPr fontId="3" type="noConversion"/>
  </si>
  <si>
    <t>OOCL QINGDAO</t>
    <phoneticPr fontId="3" type="noConversion"/>
  </si>
  <si>
    <t>139W</t>
    <phoneticPr fontId="3" type="noConversion"/>
  </si>
  <si>
    <t>Ms. Catherine Chan</t>
    <phoneticPr fontId="3" type="noConversion"/>
  </si>
  <si>
    <t>852-2232 7121</t>
    <phoneticPr fontId="3" type="noConversion"/>
  </si>
  <si>
    <t>hkdoc@wmgroup.com.hk</t>
    <phoneticPr fontId="3" type="noConversion"/>
  </si>
  <si>
    <t xml:space="preserve">HCM (Cat Lai)                  </t>
    <phoneticPr fontId="2" type="noConversion"/>
  </si>
  <si>
    <t xml:space="preserve">BOOKING </t>
    <phoneticPr fontId="2" type="noConversion"/>
  </si>
  <si>
    <t xml:space="preserve">Ms Elsa Leung </t>
    <phoneticPr fontId="2" type="noConversion"/>
  </si>
  <si>
    <t>852-2232 7155</t>
    <phoneticPr fontId="2" type="noConversion"/>
  </si>
  <si>
    <t>Hong Kong to Hochiminh Service</t>
    <phoneticPr fontId="2" type="noConversion"/>
  </si>
  <si>
    <r>
      <t xml:space="preserve">BANGKOK  (PAT)         </t>
    </r>
    <r>
      <rPr>
        <b/>
        <sz val="10"/>
        <color theme="9" tint="-0.249977111117893"/>
        <rFont val="Arial"/>
        <family val="2"/>
      </rPr>
      <t xml:space="preserve"> </t>
    </r>
    <phoneticPr fontId="2" type="noConversion"/>
  </si>
  <si>
    <t>BANGKOK (UNITHAI)</t>
    <phoneticPr fontId="2" type="noConversion"/>
  </si>
  <si>
    <r>
      <rPr>
        <b/>
        <sz val="12"/>
        <rFont val="Arial"/>
        <family val="2"/>
      </rPr>
      <t>Discharges Shanghai Terminal :</t>
    </r>
    <r>
      <rPr>
        <sz val="12"/>
        <rFont val="Arial"/>
        <family val="2"/>
      </rPr>
      <t xml:space="preserve"> (</t>
    </r>
    <r>
      <rPr>
        <sz val="12"/>
        <rFont val="微軟正黑體"/>
        <family val="2"/>
        <charset val="136"/>
      </rPr>
      <t>外高橋一期</t>
    </r>
    <r>
      <rPr>
        <sz val="12"/>
        <rFont val="Arial"/>
        <family val="2"/>
      </rPr>
      <t xml:space="preserve">) </t>
    </r>
    <phoneticPr fontId="2" type="noConversion"/>
  </si>
  <si>
    <r>
      <t xml:space="preserve">重要訊息：為配合上海海關的要求, </t>
    </r>
    <r>
      <rPr>
        <b/>
        <sz val="14"/>
        <rFont val="Arial"/>
        <family val="2"/>
      </rPr>
      <t xml:space="preserve"> </t>
    </r>
    <r>
      <rPr>
        <b/>
        <sz val="14"/>
        <rFont val="細明體"/>
        <family val="3"/>
        <charset val="136"/>
      </rPr>
      <t>裝貨港</t>
    </r>
    <r>
      <rPr>
        <b/>
        <sz val="14"/>
        <rFont val="Arial"/>
        <family val="2"/>
      </rPr>
      <t xml:space="preserve"> </t>
    </r>
    <r>
      <rPr>
        <b/>
        <sz val="14"/>
        <rFont val="細明體"/>
        <family val="3"/>
        <charset val="136"/>
      </rPr>
      <t>船到前二十四小時需要傳送資料給上海海關.</t>
    </r>
    <r>
      <rPr>
        <b/>
        <sz val="14"/>
        <rFont val="Arial"/>
        <family val="2"/>
      </rPr>
      <t xml:space="preserve"> </t>
    </r>
    <phoneticPr fontId="2" type="noConversion"/>
  </si>
  <si>
    <r>
      <rPr>
        <b/>
        <sz val="10"/>
        <color rgb="FFDF07C5"/>
        <rFont val="Arial"/>
        <family val="2"/>
      </rPr>
      <t xml:space="preserve">SHANGHAI </t>
    </r>
    <r>
      <rPr>
        <b/>
        <sz val="10"/>
        <color rgb="FFA61A9C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 xml:space="preserve">        </t>
    </r>
    <r>
      <rPr>
        <b/>
        <sz val="10"/>
        <color theme="1"/>
        <rFont val="Arial"/>
        <family val="2"/>
      </rPr>
      <t xml:space="preserve"> (</t>
    </r>
    <r>
      <rPr>
        <b/>
        <sz val="12"/>
        <color theme="1"/>
        <rFont val="細明體"/>
        <family val="3"/>
        <charset val="136"/>
      </rPr>
      <t>外高橋 1</t>
    </r>
    <r>
      <rPr>
        <b/>
        <sz val="12"/>
        <color theme="1"/>
        <rFont val="新細明體"/>
        <family val="2"/>
        <charset val="136"/>
      </rPr>
      <t>)</t>
    </r>
    <phoneticPr fontId="2" type="noConversion"/>
  </si>
  <si>
    <t>NCX2</t>
    <phoneticPr fontId="3" type="noConversion"/>
  </si>
  <si>
    <t>NKT</t>
    <phoneticPr fontId="2" type="noConversion"/>
  </si>
  <si>
    <t>TMN</t>
    <phoneticPr fontId="2" type="noConversion"/>
  </si>
  <si>
    <t>HPX</t>
    <phoneticPr fontId="3" type="noConversion"/>
  </si>
  <si>
    <t>Hong Kong to Singapore + Indonesia Service</t>
    <phoneticPr fontId="3" type="noConversion"/>
  </si>
  <si>
    <t>Unit 5, 19/F., Kodak House 2, 39 Healthy Street East, North Point, Hong Kong.</t>
    <phoneticPr fontId="3" type="noConversion"/>
  </si>
  <si>
    <r>
      <rPr>
        <b/>
        <sz val="14"/>
        <rFont val="微軟正黑體"/>
        <family val="3"/>
        <charset val="136"/>
      </rPr>
      <t>香港北角健康東街</t>
    </r>
    <r>
      <rPr>
        <b/>
        <sz val="14"/>
        <rFont val="Arial"/>
        <family val="3"/>
      </rPr>
      <t>39</t>
    </r>
    <r>
      <rPr>
        <b/>
        <sz val="14"/>
        <rFont val="微軟正黑體"/>
        <family val="3"/>
        <charset val="136"/>
      </rPr>
      <t>號柯達大廈二期</t>
    </r>
    <r>
      <rPr>
        <b/>
        <sz val="14"/>
        <rFont val="Arial"/>
        <family val="3"/>
      </rPr>
      <t>19</t>
    </r>
    <r>
      <rPr>
        <b/>
        <sz val="14"/>
        <rFont val="微軟正黑體"/>
        <family val="3"/>
        <charset val="136"/>
      </rPr>
      <t>樓</t>
    </r>
    <r>
      <rPr>
        <b/>
        <sz val="14"/>
        <rFont val="Arial"/>
        <family val="3"/>
      </rPr>
      <t xml:space="preserve"> 5</t>
    </r>
    <r>
      <rPr>
        <b/>
        <sz val="14"/>
        <rFont val="微軟正黑體"/>
        <family val="3"/>
        <charset val="136"/>
      </rPr>
      <t>室</t>
    </r>
    <phoneticPr fontId="3" type="noConversion"/>
  </si>
  <si>
    <t>-</t>
    <phoneticPr fontId="2" type="noConversion"/>
  </si>
  <si>
    <t>Updated on :</t>
  </si>
  <si>
    <t>hkdoc@wmgroup.com.hk</t>
  </si>
  <si>
    <t>RKI</t>
    <phoneticPr fontId="2" type="noConversion"/>
  </si>
  <si>
    <t>KMTC NAGOYA</t>
  </si>
  <si>
    <t>-</t>
  </si>
  <si>
    <t>VTS</t>
    <phoneticPr fontId="2" type="noConversion"/>
  </si>
  <si>
    <t>2. Discharges Terminal - Bangkok (PAT) : NKT / VTS / KTS SERVICE</t>
    <phoneticPr fontId="2" type="noConversion"/>
  </si>
  <si>
    <t>3. Discharges Terminal - Bangkok (UNITHAI) : KVT SERVICE</t>
    <phoneticPr fontId="3" type="noConversion"/>
  </si>
  <si>
    <t>1. Discharges Terminal - Laem Chabang:  KVT, VTS (LCB1) / KTS (LCMT A0)</t>
    <phoneticPr fontId="3" type="noConversion"/>
  </si>
  <si>
    <t>SKY ORION</t>
  </si>
  <si>
    <t>STARSHIP URSA</t>
  </si>
  <si>
    <t>CHH1</t>
  </si>
  <si>
    <t>DPW</t>
  </si>
  <si>
    <t>SCX</t>
  </si>
  <si>
    <t>23:00</t>
  </si>
  <si>
    <t>CHH2</t>
  </si>
  <si>
    <t>EVER PRIDE</t>
  </si>
  <si>
    <t>2210S</t>
  </si>
  <si>
    <t>CMCS</t>
  </si>
  <si>
    <t>2211S</t>
  </si>
  <si>
    <r>
      <t>*Also accept FCL cargoes from Pearl River Delta ports to above POD (</t>
    </r>
    <r>
      <rPr>
        <sz val="12"/>
        <color indexed="36"/>
        <rFont val="細明體"/>
        <family val="3"/>
        <charset val="136"/>
      </rPr>
      <t>以上航線可接受從華南珠三角及香港出口</t>
    </r>
    <r>
      <rPr>
        <sz val="12"/>
        <color indexed="36"/>
        <rFont val="新細明體"/>
        <family val="2"/>
        <charset val="136"/>
      </rPr>
      <t>)</t>
    </r>
  </si>
  <si>
    <t>SKY SUNSHINE</t>
  </si>
  <si>
    <t>PANCON BRIDGE</t>
  </si>
  <si>
    <t>Hong Kong to Jakarta Service</t>
  </si>
  <si>
    <t>KMTC NHAVA SHEVA</t>
  </si>
  <si>
    <t>KI1</t>
  </si>
  <si>
    <t>PORT KLANG VOYAGER</t>
  </si>
  <si>
    <t>HYUNDAI FORWARD</t>
  </si>
  <si>
    <t>JAKARTA</t>
  </si>
  <si>
    <t>Hong Kong to Port Kelang &amp; Pasir GudangService</t>
  </si>
  <si>
    <t>PASIR GUDANG</t>
  </si>
  <si>
    <t>JSM</t>
  </si>
  <si>
    <t>KCM</t>
  </si>
  <si>
    <t>JMV</t>
  </si>
  <si>
    <t>CHS</t>
  </si>
  <si>
    <t>SKY VICTORIA</t>
  </si>
  <si>
    <t xml:space="preserve"> WM Cargo Service (Hong Kong) Company Limited</t>
  </si>
  <si>
    <t>WM SHIPPING AGENCY (H.K.) LIMITED</t>
  </si>
  <si>
    <t xml:space="preserve">   WM Cargo Service (Hong Kong) Company Limited</t>
  </si>
  <si>
    <t>REN JIAN 6</t>
  </si>
  <si>
    <t>2212S</t>
  </si>
  <si>
    <t>GLORY SHENGDONG</t>
  </si>
  <si>
    <t>MILD SONATA</t>
  </si>
  <si>
    <t>STARSHIP AQUILIA</t>
  </si>
  <si>
    <t>JTP</t>
  </si>
  <si>
    <t>EVER CONCERT</t>
  </si>
  <si>
    <t>CVT</t>
  </si>
  <si>
    <t>EVER CANDID</t>
  </si>
  <si>
    <t>EVER CORE</t>
  </si>
  <si>
    <t>EVER CERTAIN</t>
  </si>
  <si>
    <r>
      <t xml:space="preserve">1. Discharges Haiphong Terminal :  </t>
    </r>
    <r>
      <rPr>
        <sz val="11"/>
        <color rgb="FFA61A9C"/>
        <rFont val="Arial"/>
        <family val="2"/>
      </rPr>
      <t>HPX (TAN VU)</t>
    </r>
    <r>
      <rPr>
        <sz val="11"/>
        <rFont val="Arial"/>
        <family val="2"/>
      </rPr>
      <t xml:space="preserve"> / CHS (PTSC PORT) / JTP &amp; CVT (Green Port) / SCX (HAIAN)</t>
    </r>
  </si>
  <si>
    <t>WAN HIA 266</t>
  </si>
  <si>
    <t>HF SPIRIT</t>
  </si>
  <si>
    <t>2215S</t>
  </si>
  <si>
    <t>KMTC SINGAPORE</t>
  </si>
  <si>
    <t>2213S</t>
  </si>
  <si>
    <t>KMTC OSAKA</t>
  </si>
  <si>
    <t>HAIAN VIEW</t>
  </si>
  <si>
    <t>099W</t>
  </si>
  <si>
    <t>WARNOW CHIEF</t>
  </si>
  <si>
    <t>SAWASDEE THAILAND</t>
  </si>
  <si>
    <t>2242S</t>
  </si>
  <si>
    <t>HAIAN TIME</t>
  </si>
  <si>
    <t>311W</t>
  </si>
  <si>
    <t>0232-032N</t>
  </si>
  <si>
    <t>WAN HIA 173</t>
  </si>
  <si>
    <t>S080</t>
  </si>
  <si>
    <t>0134S</t>
  </si>
  <si>
    <t>2226S</t>
  </si>
  <si>
    <t>2216S</t>
  </si>
  <si>
    <t>KMTC TOKYO</t>
  </si>
  <si>
    <t>2219S</t>
  </si>
  <si>
    <t>KMTC JAKARTA</t>
  </si>
  <si>
    <t>0233-048N</t>
  </si>
  <si>
    <t>0234-016N</t>
  </si>
  <si>
    <t>S018</t>
  </si>
  <si>
    <t>S468</t>
  </si>
  <si>
    <t>TS HOCHIMINH</t>
  </si>
  <si>
    <t>22007S</t>
  </si>
  <si>
    <t>MILD CHORUS</t>
  </si>
  <si>
    <t>2238N</t>
  </si>
  <si>
    <t>CONSERO</t>
  </si>
  <si>
    <t>2241N</t>
  </si>
  <si>
    <t>MILD JAZZ</t>
  </si>
  <si>
    <t>2242N</t>
  </si>
  <si>
    <t>2243N</t>
  </si>
  <si>
    <t>2244N</t>
  </si>
  <si>
    <t>HAIAN LINK</t>
  </si>
  <si>
    <t>029W</t>
  </si>
  <si>
    <t>SAWASDEE  THAILAND</t>
  </si>
  <si>
    <t>118W</t>
  </si>
  <si>
    <t>ZIM CHARLESTON</t>
  </si>
  <si>
    <t>9W</t>
  </si>
  <si>
    <t>OOCL GENOA</t>
  </si>
  <si>
    <t>060W</t>
  </si>
  <si>
    <t>2239S</t>
  </si>
  <si>
    <t>2244S</t>
  </si>
  <si>
    <t>030W</t>
  </si>
  <si>
    <t>2214S</t>
  </si>
  <si>
    <t>SEAMAX STRATFORD</t>
  </si>
  <si>
    <t>AKA BHUM</t>
  </si>
  <si>
    <t>010W</t>
  </si>
  <si>
    <t>KMTC TIANJIN</t>
  </si>
  <si>
    <t>2209S</t>
  </si>
  <si>
    <t>MOL ENDOWMENT</t>
  </si>
  <si>
    <t>066S</t>
  </si>
  <si>
    <t>KMTC GWANGYANG</t>
  </si>
  <si>
    <t>KMTC SHENZHEN</t>
    <phoneticPr fontId="2" type="noConversion"/>
  </si>
  <si>
    <t>GSL ELIZABETH</t>
  </si>
  <si>
    <t>030S</t>
  </si>
  <si>
    <t>EVER CONFORM</t>
  </si>
  <si>
    <t>0626-013S</t>
  </si>
  <si>
    <t>0627-0344S</t>
  </si>
  <si>
    <t>0628-014S</t>
  </si>
  <si>
    <t>0629-345S</t>
  </si>
  <si>
    <t>2227S</t>
  </si>
  <si>
    <t>SAWASDEE SUNRISE</t>
  </si>
  <si>
    <r>
      <rPr>
        <b/>
        <sz val="14"/>
        <rFont val="微軟正黑體"/>
        <family val="3"/>
        <charset val="136"/>
      </rPr>
      <t xml:space="preserve">    香港北角健康東街</t>
    </r>
    <r>
      <rPr>
        <b/>
        <sz val="14"/>
        <rFont val="Arial"/>
        <family val="3"/>
      </rPr>
      <t>39</t>
    </r>
    <r>
      <rPr>
        <b/>
        <sz val="14"/>
        <rFont val="微軟正黑體"/>
        <family val="3"/>
        <charset val="136"/>
      </rPr>
      <t>號柯達大廈二期</t>
    </r>
    <r>
      <rPr>
        <b/>
        <sz val="14"/>
        <rFont val="Arial"/>
        <family val="3"/>
      </rPr>
      <t>19</t>
    </r>
    <r>
      <rPr>
        <b/>
        <sz val="14"/>
        <rFont val="微軟正黑體"/>
        <family val="3"/>
        <charset val="136"/>
      </rPr>
      <t>樓</t>
    </r>
    <r>
      <rPr>
        <b/>
        <sz val="14"/>
        <rFont val="Arial"/>
        <family val="3"/>
      </rPr>
      <t xml:space="preserve"> 5</t>
    </r>
    <r>
      <rPr>
        <b/>
        <sz val="14"/>
        <rFont val="微軟正黑體"/>
        <family val="3"/>
        <charset val="136"/>
      </rPr>
      <t>室</t>
    </r>
  </si>
  <si>
    <t xml:space="preserve">      Tel: 852-2232 7128   Fax: 852-2492 4428</t>
  </si>
  <si>
    <t>Unit 5, 19/F., Kodak House 2, 39 Healthy Street East, North Point, Hong Kong.</t>
  </si>
  <si>
    <r>
      <rPr>
        <b/>
        <sz val="14"/>
        <rFont val="微軟正黑體"/>
        <family val="3"/>
        <charset val="136"/>
      </rPr>
      <t xml:space="preserve">            香港北角健康東街</t>
    </r>
    <r>
      <rPr>
        <b/>
        <sz val="14"/>
        <rFont val="Arial"/>
        <family val="3"/>
      </rPr>
      <t>39</t>
    </r>
    <r>
      <rPr>
        <b/>
        <sz val="14"/>
        <rFont val="微軟正黑體"/>
        <family val="3"/>
        <charset val="136"/>
      </rPr>
      <t>號柯達大廈二期</t>
    </r>
    <r>
      <rPr>
        <b/>
        <sz val="14"/>
        <rFont val="Arial"/>
        <family val="3"/>
      </rPr>
      <t>19</t>
    </r>
    <r>
      <rPr>
        <b/>
        <sz val="14"/>
        <rFont val="微軟正黑體"/>
        <family val="3"/>
        <charset val="136"/>
      </rPr>
      <t>樓</t>
    </r>
    <r>
      <rPr>
        <b/>
        <sz val="14"/>
        <rFont val="Arial"/>
        <family val="3"/>
      </rPr>
      <t xml:space="preserve"> 5</t>
    </r>
    <r>
      <rPr>
        <b/>
        <sz val="14"/>
        <rFont val="微軟正黑體"/>
        <family val="3"/>
        <charset val="136"/>
      </rPr>
      <t>室</t>
    </r>
  </si>
  <si>
    <t>GLORY TIANJIN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</si>
</sst>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d\-mmm;@"/>
    <numFmt numFmtId="165" formatCode="\(ddd\)\ dd\-mmm"/>
    <numFmt numFmtId="166" formatCode="dd\-mmm"/>
    <numFmt numFmtId="167" formatCode="h:mm;@"/>
    <numFmt numFmtId="168" formatCode="m/d"/>
    <numFmt numFmtId="169" formatCode="d\-mmm\ \(ddd\)"/>
    <numFmt numFmtId="170" formatCode="dd/mmm"/>
    <numFmt numFmtId="171" formatCode="d\-mmm\-yyyy"/>
  </numFmts>
  <fonts count="164">
    <font>
      <sz val="12"/>
      <name val="新細明體"/>
      <family val="1"/>
      <charset val="136"/>
    </font>
    <font>
      <sz val="10"/>
      <name val="Arial"/>
      <family val="2"/>
    </font>
    <font>
      <sz val="9"/>
      <name val="新細明體"/>
      <family val="1"/>
      <charset val="136"/>
    </font>
    <font>
      <sz val="8"/>
      <name val="Arial"/>
      <family val="2"/>
    </font>
    <font>
      <sz val="12"/>
      <name val="新細明體"/>
      <family val="1"/>
      <charset val="136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name val="Cordia New"/>
      <family val="2"/>
      <charset val="22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8"/>
      <name val="Arial"/>
      <family val="2"/>
    </font>
    <font>
      <b/>
      <u/>
      <sz val="8"/>
      <name val="Arial"/>
      <family val="2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9"/>
      <name val="Arial"/>
      <family val="2"/>
    </font>
    <font>
      <sz val="9"/>
      <name val="新細明體"/>
      <family val="1"/>
    </font>
    <font>
      <sz val="8"/>
      <name val="細明體"/>
      <family val="3"/>
    </font>
    <font>
      <sz val="12"/>
      <name val="新細明體"/>
      <family val="1"/>
    </font>
    <font>
      <sz val="8"/>
      <color indexed="8"/>
      <name val="Arial"/>
      <family val="2"/>
    </font>
    <font>
      <sz val="8"/>
      <color indexed="48"/>
      <name val="Arial"/>
      <family val="2"/>
    </font>
    <font>
      <b/>
      <sz val="8"/>
      <color indexed="8"/>
      <name val="Arial"/>
      <family val="2"/>
    </font>
    <font>
      <u/>
      <sz val="9"/>
      <color indexed="12"/>
      <name val="Arial"/>
      <family val="2"/>
    </font>
    <font>
      <sz val="8"/>
      <color indexed="12"/>
      <name val="Arial"/>
      <family val="2"/>
    </font>
    <font>
      <sz val="12"/>
      <color indexed="17"/>
      <name val="新細明體"/>
      <family val="1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12"/>
      <name val="細明體"/>
      <family val="3"/>
    </font>
    <font>
      <sz val="9"/>
      <name val="Tahoma"/>
      <family val="2"/>
    </font>
    <font>
      <b/>
      <sz val="20"/>
      <name val="Arial"/>
      <family val="2"/>
    </font>
    <font>
      <sz val="9"/>
      <name val="宋体"/>
      <family val="3"/>
      <charset val="136"/>
    </font>
    <font>
      <b/>
      <sz val="10"/>
      <color indexed="8"/>
      <name val="Arial"/>
      <family val="2"/>
    </font>
    <font>
      <sz val="11"/>
      <color theme="1"/>
      <name val="Calibri"/>
      <family val="1"/>
      <charset val="136"/>
      <scheme val="minor"/>
    </font>
    <font>
      <u/>
      <sz val="19.2"/>
      <color theme="10"/>
      <name val="新細明體"/>
      <family val="1"/>
      <charset val="136"/>
    </font>
    <font>
      <b/>
      <sz val="8"/>
      <color rgb="FF0000FF"/>
      <name val="Arial"/>
      <family val="2"/>
    </font>
    <font>
      <b/>
      <u/>
      <sz val="8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2"/>
      <color indexed="36"/>
      <name val="細明體"/>
      <family val="3"/>
      <charset val="136"/>
    </font>
    <font>
      <sz val="12"/>
      <color indexed="36"/>
      <name val="新細明體"/>
      <family val="2"/>
      <charset val="136"/>
    </font>
    <font>
      <sz val="8"/>
      <name val="Arial"/>
      <family val="2"/>
    </font>
    <font>
      <b/>
      <sz val="3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20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7030A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rgb="FF0000FF"/>
      <name val="Arial"/>
      <family val="2"/>
    </font>
    <font>
      <sz val="9"/>
      <color theme="1"/>
      <name val="Arial"/>
      <family val="2"/>
    </font>
    <font>
      <b/>
      <sz val="11"/>
      <color rgb="FF0000FF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/>
      <sz val="11"/>
      <color rgb="FF0000FF"/>
      <name val="Arial"/>
      <family val="2"/>
    </font>
    <font>
      <b/>
      <u/>
      <sz val="8"/>
      <color rgb="FF0000FF"/>
      <name val="Arial"/>
      <family val="2"/>
    </font>
    <font>
      <b/>
      <i/>
      <sz val="1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0"/>
      <color rgb="FFFF0000"/>
      <name val="Arial"/>
      <family val="2"/>
    </font>
    <font>
      <sz val="11"/>
      <color rgb="FF00B050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b/>
      <sz val="11"/>
      <color theme="1"/>
      <name val="Arial"/>
      <family val="2"/>
    </font>
    <font>
      <b/>
      <u/>
      <sz val="11"/>
      <color theme="10"/>
      <name val="Arial"/>
      <family val="2"/>
    </font>
    <font>
      <b/>
      <u/>
      <sz val="11"/>
      <color rgb="FF0000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b/>
      <sz val="11"/>
      <name val="Arial"/>
      <family val="2"/>
    </font>
    <font>
      <b/>
      <i/>
      <sz val="20"/>
      <color theme="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8"/>
      <color rgb="FF0000FF"/>
      <name val="Arial"/>
      <family val="2"/>
    </font>
    <font>
      <b/>
      <sz val="10"/>
      <color rgb="FFFF0066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7030A0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u/>
      <sz val="8"/>
      <color theme="10"/>
      <name val="Arial"/>
      <family val="2"/>
    </font>
    <font>
      <u/>
      <sz val="8"/>
      <color theme="10"/>
      <name val="Arial"/>
      <family val="2"/>
    </font>
    <font>
      <b/>
      <sz val="12"/>
      <color theme="1"/>
      <name val="細明體"/>
      <family val="3"/>
      <charset val="136"/>
    </font>
    <font>
      <b/>
      <sz val="12"/>
      <color theme="1"/>
      <name val="新細明體"/>
      <family val="2"/>
      <charset val="136"/>
    </font>
    <font>
      <b/>
      <sz val="14"/>
      <name val="Arial"/>
      <family val="3"/>
      <charset val="136"/>
    </font>
    <font>
      <b/>
      <sz val="14"/>
      <name val="微軟正黑體"/>
      <family val="3"/>
      <charset val="136"/>
    </font>
    <font>
      <b/>
      <sz val="14"/>
      <name val="Arial"/>
      <family val="3"/>
    </font>
    <font>
      <sz val="12"/>
      <name val="微軟正黑體"/>
      <family val="2"/>
      <charset val="136"/>
    </font>
    <font>
      <b/>
      <i/>
      <sz val="12"/>
      <color rgb="FF00B050"/>
      <name val="Arial"/>
      <family val="2"/>
    </font>
    <font>
      <b/>
      <sz val="10"/>
      <color rgb="FFA61A9C"/>
      <name val="Arial"/>
      <family val="2"/>
    </font>
    <font>
      <b/>
      <sz val="10"/>
      <color rgb="FFDF07C5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1"/>
      <color theme="10"/>
      <name val="Arial"/>
      <family val="2"/>
    </font>
    <font>
      <sz val="11"/>
      <color rgb="FFA61A9C"/>
      <name val="Arial"/>
      <family val="2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8"/>
      <color rgb="FF00B050"/>
      <name val="Arial"/>
      <family val="2"/>
    </font>
    <font>
      <b/>
      <sz val="14"/>
      <name val="細明體"/>
      <family val="3"/>
      <charset val="136"/>
    </font>
    <font>
      <b/>
      <sz val="10"/>
      <color theme="1"/>
      <name val="MingLiU"/>
      <family val="3"/>
      <charset val="136"/>
    </font>
    <font>
      <b/>
      <sz val="11"/>
      <color rgb="FFFF0000"/>
      <name val="Arial"/>
      <family val="2"/>
    </font>
    <font>
      <b/>
      <sz val="22"/>
      <name val="Arial"/>
      <family val="2"/>
    </font>
    <font>
      <b/>
      <sz val="23"/>
      <name val="Arial"/>
      <family val="2"/>
    </font>
    <font>
      <sz val="12"/>
      <name val="Calibri"/>
      <family val="2"/>
    </font>
    <font>
      <b/>
      <sz val="13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168" fontId="57" fillId="0" borderId="6" applyNumberFormat="0" applyFont="0" applyFill="0" applyAlignment="0" applyProtection="0">
      <alignment horizontal="center" vertical="center"/>
    </xf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61" fillId="0" borderId="0"/>
    <xf numFmtId="0" fontId="1" fillId="0" borderId="0"/>
    <xf numFmtId="0" fontId="4" fillId="0" borderId="0"/>
    <xf numFmtId="0" fontId="1" fillId="0" borderId="0"/>
    <xf numFmtId="0" fontId="4" fillId="23" borderId="8" applyNumberFormat="0" applyFont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4" fillId="0" borderId="0">
      <alignment vertical="center"/>
    </xf>
    <xf numFmtId="0" fontId="47" fillId="0" borderId="0"/>
    <xf numFmtId="0" fontId="47" fillId="0" borderId="0"/>
    <xf numFmtId="0" fontId="1" fillId="0" borderId="0"/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0" fontId="1" fillId="0" borderId="0" applyBorder="0" applyProtection="0"/>
    <xf numFmtId="0" fontId="28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30" fillId="21" borderId="2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7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" fillId="0" borderId="0"/>
    <xf numFmtId="0" fontId="39" fillId="20" borderId="9" applyNumberFormat="0" applyAlignment="0" applyProtection="0">
      <alignment vertical="center"/>
    </xf>
    <xf numFmtId="0" fontId="1" fillId="0" borderId="0"/>
    <xf numFmtId="0" fontId="43" fillId="3" borderId="0" applyNumberFormat="0" applyBorder="0" applyAlignment="0" applyProtection="0">
      <alignment vertical="center"/>
    </xf>
  </cellStyleXfs>
  <cellXfs count="553">
    <xf numFmtId="0" fontId="0" fillId="0" borderId="0" xfId="0"/>
    <xf numFmtId="0" fontId="3" fillId="0" borderId="0" xfId="73" applyFont="1"/>
    <xf numFmtId="0" fontId="3" fillId="0" borderId="0" xfId="73" applyFont="1" applyAlignment="1">
      <alignment horizontal="center"/>
    </xf>
    <xf numFmtId="0" fontId="3" fillId="0" borderId="0" xfId="73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73" applyFont="1" applyAlignment="1">
      <alignment vertical="center"/>
    </xf>
    <xf numFmtId="0" fontId="40" fillId="0" borderId="0" xfId="73" applyFont="1" applyAlignment="1">
      <alignment horizontal="center"/>
    </xf>
    <xf numFmtId="0" fontId="4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73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73" applyFont="1" applyAlignment="1">
      <alignment horizontal="left" vertical="center"/>
    </xf>
    <xf numFmtId="0" fontId="40" fillId="0" borderId="0" xfId="0" quotePrefix="1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73" quotePrefix="1" applyFont="1" applyAlignment="1">
      <alignment horizontal="left"/>
    </xf>
    <xf numFmtId="0" fontId="40" fillId="0" borderId="0" xfId="0" applyFont="1" applyAlignment="1">
      <alignment horizontal="center" vertical="center"/>
    </xf>
    <xf numFmtId="0" fontId="40" fillId="0" borderId="0" xfId="73" applyFont="1" applyAlignment="1">
      <alignment horizontal="center" vertical="center"/>
    </xf>
    <xf numFmtId="0" fontId="49" fillId="0" borderId="0" xfId="73" applyFont="1"/>
    <xf numFmtId="0" fontId="63" fillId="0" borderId="0" xfId="0" applyFont="1" applyAlignment="1">
      <alignment horizontal="left" vertical="center"/>
    </xf>
    <xf numFmtId="0" fontId="40" fillId="0" borderId="0" xfId="73" applyFont="1" applyAlignment="1">
      <alignment horizontal="left"/>
    </xf>
    <xf numFmtId="0" fontId="3" fillId="0" borderId="0" xfId="71" applyFont="1" applyAlignment="1">
      <alignment horizontal="center" vertical="center"/>
    </xf>
    <xf numFmtId="0" fontId="3" fillId="0" borderId="0" xfId="71" applyFont="1" applyAlignment="1">
      <alignment horizontal="left" vertical="center"/>
    </xf>
    <xf numFmtId="165" fontId="3" fillId="0" borderId="0" xfId="71" applyNumberFormat="1" applyFont="1" applyAlignment="1">
      <alignment horizontal="center" vertical="center"/>
    </xf>
    <xf numFmtId="166" fontId="3" fillId="0" borderId="0" xfId="71" applyNumberFormat="1" applyFont="1" applyAlignment="1">
      <alignment horizontal="right" vertical="center"/>
    </xf>
    <xf numFmtId="166" fontId="3" fillId="0" borderId="0" xfId="71" applyNumberFormat="1" applyFont="1" applyAlignment="1">
      <alignment horizontal="center" vertical="center"/>
    </xf>
    <xf numFmtId="0" fontId="40" fillId="0" borderId="0" xfId="71" applyFont="1" applyAlignment="1">
      <alignment horizontal="center" vertical="center"/>
    </xf>
    <xf numFmtId="166" fontId="49" fillId="0" borderId="0" xfId="71" applyNumberFormat="1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5" fontId="48" fillId="0" borderId="12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166" fontId="48" fillId="0" borderId="12" xfId="0" applyNumberFormat="1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165" fontId="48" fillId="0" borderId="0" xfId="0" applyNumberFormat="1" applyFont="1" applyAlignment="1">
      <alignment horizontal="center" vertical="center"/>
    </xf>
    <xf numFmtId="166" fontId="4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64" fillId="0" borderId="0" xfId="88" applyFont="1" applyAlignment="1" applyProtection="1">
      <alignment horizontal="left" vertical="center"/>
    </xf>
    <xf numFmtId="165" fontId="48" fillId="0" borderId="13" xfId="0" applyNumberFormat="1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166" fontId="48" fillId="0" borderId="13" xfId="0" applyNumberFormat="1" applyFont="1" applyBorder="1" applyAlignment="1">
      <alignment horizontal="center" vertical="center"/>
    </xf>
    <xf numFmtId="166" fontId="48" fillId="0" borderId="14" xfId="0" applyNumberFormat="1" applyFont="1" applyBorder="1" applyAlignment="1">
      <alignment horizontal="center" vertical="center"/>
    </xf>
    <xf numFmtId="166" fontId="48" fillId="0" borderId="15" xfId="0" applyNumberFormat="1" applyFont="1" applyBorder="1" applyAlignment="1">
      <alignment horizontal="center" vertical="center"/>
    </xf>
    <xf numFmtId="166" fontId="48" fillId="0" borderId="11" xfId="0" applyNumberFormat="1" applyFont="1" applyBorder="1" applyAlignment="1">
      <alignment horizontal="center" vertical="center"/>
    </xf>
    <xf numFmtId="0" fontId="52" fillId="0" borderId="0" xfId="73" applyFont="1" applyAlignment="1">
      <alignment horizontal="left" vertical="center"/>
    </xf>
    <xf numFmtId="0" fontId="52" fillId="0" borderId="11" xfId="73" applyFont="1" applyBorder="1" applyAlignment="1">
      <alignment horizontal="left" vertical="center"/>
    </xf>
    <xf numFmtId="170" fontId="3" fillId="0" borderId="12" xfId="73" applyNumberFormat="1" applyFont="1" applyBorder="1" applyAlignment="1">
      <alignment horizontal="center"/>
    </xf>
    <xf numFmtId="170" fontId="3" fillId="0" borderId="0" xfId="73" applyNumberFormat="1" applyFont="1" applyAlignment="1">
      <alignment horizontal="center"/>
    </xf>
    <xf numFmtId="170" fontId="40" fillId="0" borderId="12" xfId="73" applyNumberFormat="1" applyFont="1" applyBorder="1" applyAlignment="1">
      <alignment horizontal="center"/>
    </xf>
    <xf numFmtId="166" fontId="49" fillId="0" borderId="11" xfId="71" applyNumberFormat="1" applyFont="1" applyBorder="1" applyAlignment="1">
      <alignment horizontal="center" vertical="center"/>
    </xf>
    <xf numFmtId="166" fontId="50" fillId="0" borderId="14" xfId="0" applyNumberFormat="1" applyFont="1" applyBorder="1" applyAlignment="1">
      <alignment horizontal="center" vertical="center"/>
    </xf>
    <xf numFmtId="166" fontId="48" fillId="0" borderId="29" xfId="0" applyNumberFormat="1" applyFont="1" applyBorder="1" applyAlignment="1">
      <alignment horizontal="center" vertical="center"/>
    </xf>
    <xf numFmtId="166" fontId="48" fillId="0" borderId="30" xfId="0" applyNumberFormat="1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169" fontId="66" fillId="0" borderId="18" xfId="0" applyNumberFormat="1" applyFont="1" applyBorder="1" applyAlignment="1">
      <alignment horizontal="center" vertical="center"/>
    </xf>
    <xf numFmtId="167" fontId="66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169" fontId="66" fillId="0" borderId="20" xfId="0" applyNumberFormat="1" applyFont="1" applyBorder="1" applyAlignment="1">
      <alignment horizontal="center" vertical="center"/>
    </xf>
    <xf numFmtId="167" fontId="66" fillId="0" borderId="20" xfId="0" applyNumberFormat="1" applyFont="1" applyBorder="1" applyAlignment="1">
      <alignment horizontal="center" vertical="center"/>
    </xf>
    <xf numFmtId="0" fontId="66" fillId="26" borderId="17" xfId="0" applyFont="1" applyFill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0" fontId="66" fillId="0" borderId="18" xfId="0" applyFont="1" applyBorder="1" applyAlignment="1">
      <alignment horizontal="center" vertical="center"/>
    </xf>
    <xf numFmtId="0" fontId="66" fillId="0" borderId="20" xfId="0" applyFont="1" applyBorder="1" applyAlignment="1">
      <alignment horizontal="center" vertical="center"/>
    </xf>
    <xf numFmtId="0" fontId="69" fillId="0" borderId="0" xfId="73" applyFont="1"/>
    <xf numFmtId="0" fontId="69" fillId="0" borderId="0" xfId="73" applyFont="1" applyAlignment="1">
      <alignment horizontal="center"/>
    </xf>
    <xf numFmtId="0" fontId="69" fillId="0" borderId="0" xfId="73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69" fillId="0" borderId="0" xfId="73" applyFont="1" applyAlignment="1">
      <alignment vertical="center"/>
    </xf>
    <xf numFmtId="0" fontId="69" fillId="0" borderId="0" xfId="73" applyFont="1" applyAlignment="1">
      <alignment horizontal="right" vertical="center"/>
    </xf>
    <xf numFmtId="0" fontId="75" fillId="0" borderId="0" xfId="73" applyFont="1" applyAlignment="1">
      <alignment horizontal="right" vertical="center"/>
    </xf>
    <xf numFmtId="0" fontId="76" fillId="0" borderId="0" xfId="73" applyFont="1" applyAlignment="1">
      <alignment horizontal="right" vertical="center"/>
    </xf>
    <xf numFmtId="0" fontId="79" fillId="28" borderId="25" xfId="0" applyFont="1" applyFill="1" applyBorder="1" applyAlignment="1">
      <alignment horizontal="center" vertical="center" wrapText="1"/>
    </xf>
    <xf numFmtId="0" fontId="80" fillId="28" borderId="25" xfId="0" applyFont="1" applyFill="1" applyBorder="1" applyAlignment="1">
      <alignment horizontal="center" vertical="center"/>
    </xf>
    <xf numFmtId="0" fontId="81" fillId="28" borderId="21" xfId="0" applyFont="1" applyFill="1" applyBorder="1" applyAlignment="1">
      <alignment horizontal="center" vertical="center"/>
    </xf>
    <xf numFmtId="0" fontId="82" fillId="0" borderId="0" xfId="73" applyFont="1"/>
    <xf numFmtId="0" fontId="72" fillId="28" borderId="47" xfId="0" applyFont="1" applyFill="1" applyBorder="1" applyAlignment="1">
      <alignment horizontal="center" vertical="center"/>
    </xf>
    <xf numFmtId="0" fontId="83" fillId="0" borderId="0" xfId="73" applyFont="1"/>
    <xf numFmtId="164" fontId="84" fillId="0" borderId="0" xfId="73" applyNumberFormat="1" applyFont="1" applyAlignment="1">
      <alignment horizontal="center" vertical="center"/>
    </xf>
    <xf numFmtId="164" fontId="84" fillId="0" borderId="0" xfId="73" quotePrefix="1" applyNumberFormat="1" applyFont="1" applyAlignment="1">
      <alignment horizontal="center" vertical="center"/>
    </xf>
    <xf numFmtId="169" fontId="87" fillId="0" borderId="0" xfId="0" applyNumberFormat="1" applyFont="1" applyAlignment="1">
      <alignment horizontal="center" vertical="center"/>
    </xf>
    <xf numFmtId="167" fontId="87" fillId="0" borderId="0" xfId="0" applyNumberFormat="1" applyFont="1" applyAlignment="1">
      <alignment horizontal="center" vertical="center"/>
    </xf>
    <xf numFmtId="164" fontId="88" fillId="0" borderId="0" xfId="0" applyNumberFormat="1" applyFont="1" applyAlignment="1">
      <alignment horizontal="center" vertical="center"/>
    </xf>
    <xf numFmtId="164" fontId="88" fillId="0" borderId="0" xfId="73" applyNumberFormat="1" applyFont="1" applyAlignment="1">
      <alignment horizontal="center" vertical="center"/>
    </xf>
    <xf numFmtId="0" fontId="86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5" fillId="0" borderId="0" xfId="0" applyFont="1" applyAlignment="1">
      <alignment vertical="center" wrapText="1"/>
    </xf>
    <xf numFmtId="0" fontId="76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 wrapText="1"/>
    </xf>
    <xf numFmtId="0" fontId="91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90" fillId="0" borderId="0" xfId="0" applyFont="1" applyAlignment="1">
      <alignment horizontal="left" vertical="center"/>
    </xf>
    <xf numFmtId="0" fontId="73" fillId="26" borderId="49" xfId="73" applyFont="1" applyFill="1" applyBorder="1" applyAlignment="1">
      <alignment horizontal="left"/>
    </xf>
    <xf numFmtId="0" fontId="73" fillId="26" borderId="49" xfId="0" quotePrefix="1" applyFont="1" applyFill="1" applyBorder="1" applyAlignment="1">
      <alignment vertical="center"/>
    </xf>
    <xf numFmtId="0" fontId="97" fillId="26" borderId="49" xfId="88" applyFont="1" applyFill="1" applyBorder="1" applyAlignment="1" applyProtection="1">
      <alignment horizontal="left" vertical="center"/>
    </xf>
    <xf numFmtId="0" fontId="69" fillId="26" borderId="49" xfId="73" applyFont="1" applyFill="1" applyBorder="1"/>
    <xf numFmtId="0" fontId="94" fillId="26" borderId="49" xfId="0" applyFont="1" applyFill="1" applyBorder="1" applyAlignment="1">
      <alignment vertical="center"/>
    </xf>
    <xf numFmtId="0" fontId="94" fillId="26" borderId="49" xfId="73" applyFont="1" applyFill="1" applyBorder="1" applyAlignment="1">
      <alignment horizontal="center"/>
    </xf>
    <xf numFmtId="0" fontId="94" fillId="26" borderId="49" xfId="73" applyFont="1" applyFill="1" applyBorder="1" applyAlignment="1">
      <alignment horizontal="center" vertical="center"/>
    </xf>
    <xf numFmtId="0" fontId="69" fillId="26" borderId="49" xfId="73" applyFont="1" applyFill="1" applyBorder="1" applyAlignment="1">
      <alignment horizontal="center"/>
    </xf>
    <xf numFmtId="0" fontId="73" fillId="26" borderId="0" xfId="73" applyFont="1" applyFill="1" applyAlignment="1">
      <alignment horizontal="left"/>
    </xf>
    <xf numFmtId="0" fontId="73" fillId="26" borderId="0" xfId="0" quotePrefix="1" applyFont="1" applyFill="1" applyAlignment="1">
      <alignment vertical="center"/>
    </xf>
    <xf numFmtId="0" fontId="97" fillId="26" borderId="0" xfId="88" applyFont="1" applyFill="1" applyAlignment="1" applyProtection="1">
      <alignment horizontal="left" vertical="center"/>
    </xf>
    <xf numFmtId="0" fontId="69" fillId="26" borderId="0" xfId="73" applyFont="1" applyFill="1"/>
    <xf numFmtId="0" fontId="69" fillId="26" borderId="0" xfId="73" applyFont="1" applyFill="1" applyAlignment="1">
      <alignment horizontal="center"/>
    </xf>
    <xf numFmtId="0" fontId="69" fillId="26" borderId="0" xfId="73" applyFont="1" applyFill="1" applyAlignment="1">
      <alignment horizontal="center" vertical="center"/>
    </xf>
    <xf numFmtId="0" fontId="69" fillId="26" borderId="0" xfId="0" applyFont="1" applyFill="1" applyAlignment="1">
      <alignment vertical="center"/>
    </xf>
    <xf numFmtId="0" fontId="73" fillId="0" borderId="0" xfId="73" applyFont="1" applyAlignment="1">
      <alignment horizontal="center"/>
    </xf>
    <xf numFmtId="164" fontId="66" fillId="0" borderId="18" xfId="73" quotePrefix="1" applyNumberFormat="1" applyFont="1" applyBorder="1" applyAlignment="1">
      <alignment horizontal="center" vertical="center"/>
    </xf>
    <xf numFmtId="164" fontId="66" fillId="0" borderId="19" xfId="73" quotePrefix="1" applyNumberFormat="1" applyFont="1" applyBorder="1" applyAlignment="1">
      <alignment horizontal="center" vertical="center"/>
    </xf>
    <xf numFmtId="0" fontId="102" fillId="0" borderId="0" xfId="0" applyFont="1" applyAlignment="1">
      <alignment horizontal="left" vertical="center"/>
    </xf>
    <xf numFmtId="0" fontId="103" fillId="0" borderId="0" xfId="73" applyFont="1"/>
    <xf numFmtId="0" fontId="103" fillId="0" borderId="0" xfId="0" applyFont="1" applyAlignment="1">
      <alignment horizontal="left" vertical="center"/>
    </xf>
    <xf numFmtId="164" fontId="66" fillId="0" borderId="19" xfId="0" applyNumberFormat="1" applyFont="1" applyBorder="1" applyAlignment="1">
      <alignment horizontal="center" vertical="center"/>
    </xf>
    <xf numFmtId="0" fontId="113" fillId="0" borderId="0" xfId="73" applyFont="1"/>
    <xf numFmtId="0" fontId="113" fillId="0" borderId="0" xfId="73" applyFont="1" applyAlignment="1">
      <alignment horizontal="center"/>
    </xf>
    <xf numFmtId="0" fontId="115" fillId="0" borderId="0" xfId="0" applyFont="1" applyAlignment="1">
      <alignment horizontal="center" vertical="center"/>
    </xf>
    <xf numFmtId="0" fontId="113" fillId="0" borderId="0" xfId="73" applyFont="1" applyAlignment="1">
      <alignment horizontal="center" vertical="center"/>
    </xf>
    <xf numFmtId="0" fontId="113" fillId="0" borderId="0" xfId="73" applyFont="1" applyAlignment="1">
      <alignment vertical="center"/>
    </xf>
    <xf numFmtId="0" fontId="117" fillId="0" borderId="0" xfId="73" applyFont="1" applyAlignment="1">
      <alignment horizontal="right" vertical="center"/>
    </xf>
    <xf numFmtId="0" fontId="119" fillId="0" borderId="0" xfId="73" applyFont="1"/>
    <xf numFmtId="0" fontId="120" fillId="0" borderId="0" xfId="73" applyFont="1"/>
    <xf numFmtId="0" fontId="115" fillId="28" borderId="16" xfId="0" applyFont="1" applyFill="1" applyBorder="1" applyAlignment="1">
      <alignment horizontal="center" vertical="center"/>
    </xf>
    <xf numFmtId="0" fontId="124" fillId="0" borderId="0" xfId="0" applyFont="1" applyAlignment="1">
      <alignment horizontal="left" vertical="center"/>
    </xf>
    <xf numFmtId="0" fontId="113" fillId="0" borderId="0" xfId="0" applyFont="1" applyAlignment="1">
      <alignment horizontal="left" vertical="center"/>
    </xf>
    <xf numFmtId="0" fontId="118" fillId="26" borderId="0" xfId="0" applyFont="1" applyFill="1" applyAlignment="1">
      <alignment horizontal="center" vertical="center"/>
    </xf>
    <xf numFmtId="0" fontId="126" fillId="0" borderId="0" xfId="73" applyFont="1"/>
    <xf numFmtId="0" fontId="128" fillId="0" borderId="0" xfId="0" applyFont="1" applyAlignment="1">
      <alignment horizontal="left" vertical="center"/>
    </xf>
    <xf numFmtId="0" fontId="129" fillId="0" borderId="0" xfId="0" applyFont="1" applyAlignment="1">
      <alignment horizontal="center" vertical="center"/>
    </xf>
    <xf numFmtId="0" fontId="128" fillId="26" borderId="0" xfId="0" applyFont="1" applyFill="1" applyAlignment="1">
      <alignment horizontal="center" vertical="center"/>
    </xf>
    <xf numFmtId="169" fontId="130" fillId="0" borderId="0" xfId="0" applyNumberFormat="1" applyFont="1" applyAlignment="1">
      <alignment horizontal="center" vertical="center"/>
    </xf>
    <xf numFmtId="167" fontId="130" fillId="0" borderId="0" xfId="0" applyNumberFormat="1" applyFont="1" applyAlignment="1">
      <alignment horizontal="center" vertical="center"/>
    </xf>
    <xf numFmtId="164" fontId="130" fillId="26" borderId="0" xfId="73" applyNumberFormat="1" applyFont="1" applyFill="1" applyAlignment="1">
      <alignment horizontal="center" vertical="center"/>
    </xf>
    <xf numFmtId="166" fontId="130" fillId="0" borderId="0" xfId="0" quotePrefix="1" applyNumberFormat="1" applyFont="1" applyAlignment="1">
      <alignment horizontal="center" vertical="center"/>
    </xf>
    <xf numFmtId="0" fontId="126" fillId="0" borderId="0" xfId="0" applyFont="1" applyAlignment="1">
      <alignment horizontal="left" vertical="center"/>
    </xf>
    <xf numFmtId="0" fontId="123" fillId="0" borderId="0" xfId="0" applyFont="1" applyAlignment="1">
      <alignment horizontal="left" vertical="center"/>
    </xf>
    <xf numFmtId="0" fontId="131" fillId="28" borderId="25" xfId="73" applyFont="1" applyFill="1" applyBorder="1" applyAlignment="1">
      <alignment horizontal="center" vertical="center" wrapText="1"/>
    </xf>
    <xf numFmtId="0" fontId="122" fillId="26" borderId="0" xfId="0" applyFont="1" applyFill="1" applyAlignment="1">
      <alignment horizontal="center" vertical="center"/>
    </xf>
    <xf numFmtId="0" fontId="123" fillId="26" borderId="0" xfId="0" applyFont="1" applyFill="1" applyAlignment="1">
      <alignment horizontal="center" vertical="center"/>
    </xf>
    <xf numFmtId="0" fontId="121" fillId="26" borderId="0" xfId="0" applyFont="1" applyFill="1" applyAlignment="1">
      <alignment horizontal="center" vertical="center"/>
    </xf>
    <xf numFmtId="169" fontId="123" fillId="26" borderId="0" xfId="0" applyNumberFormat="1" applyFont="1" applyFill="1" applyAlignment="1">
      <alignment horizontal="center" vertical="center"/>
    </xf>
    <xf numFmtId="167" fontId="123" fillId="0" borderId="0" xfId="0" applyNumberFormat="1" applyFont="1" applyAlignment="1">
      <alignment horizontal="center" vertical="center"/>
    </xf>
    <xf numFmtId="164" fontId="123" fillId="0" borderId="0" xfId="0" applyNumberFormat="1" applyFont="1" applyAlignment="1">
      <alignment horizontal="center" vertical="center"/>
    </xf>
    <xf numFmtId="164" fontId="123" fillId="0" borderId="0" xfId="73" applyNumberFormat="1" applyFont="1" applyAlignment="1">
      <alignment horizontal="center" vertical="center"/>
    </xf>
    <xf numFmtId="0" fontId="132" fillId="0" borderId="0" xfId="0" applyFont="1" applyAlignment="1">
      <alignment horizontal="left" vertical="center"/>
    </xf>
    <xf numFmtId="0" fontId="133" fillId="0" borderId="0" xfId="0" applyFont="1" applyAlignment="1">
      <alignment horizontal="left" vertical="center"/>
    </xf>
    <xf numFmtId="0" fontId="135" fillId="0" borderId="0" xfId="0" applyFont="1" applyAlignment="1">
      <alignment horizontal="left" vertical="center"/>
    </xf>
    <xf numFmtId="0" fontId="136" fillId="0" borderId="0" xfId="0" applyFont="1" applyAlignment="1">
      <alignment horizontal="left" vertical="center"/>
    </xf>
    <xf numFmtId="0" fontId="137" fillId="0" borderId="0" xfId="0" applyFont="1" applyAlignment="1">
      <alignment vertical="center"/>
    </xf>
    <xf numFmtId="0" fontId="134" fillId="26" borderId="0" xfId="73" applyFont="1" applyFill="1"/>
    <xf numFmtId="0" fontId="134" fillId="0" borderId="0" xfId="73" applyFont="1"/>
    <xf numFmtId="0" fontId="134" fillId="0" borderId="0" xfId="73" applyFont="1" applyAlignment="1">
      <alignment horizontal="center"/>
    </xf>
    <xf numFmtId="0" fontId="138" fillId="0" borderId="0" xfId="73" applyFont="1" applyAlignment="1">
      <alignment horizontal="left"/>
    </xf>
    <xf numFmtId="0" fontId="138" fillId="0" borderId="0" xfId="73" quotePrefix="1" applyFont="1" applyAlignment="1">
      <alignment horizontal="left"/>
    </xf>
    <xf numFmtId="0" fontId="139" fillId="0" borderId="0" xfId="88" applyFont="1" applyAlignment="1" applyProtection="1">
      <alignment horizontal="left"/>
    </xf>
    <xf numFmtId="0" fontId="140" fillId="0" borderId="0" xfId="88" applyFont="1" applyAlignment="1" applyProtection="1">
      <alignment horizontal="left"/>
    </xf>
    <xf numFmtId="0" fontId="113" fillId="0" borderId="0" xfId="0" applyFont="1" applyAlignment="1">
      <alignment vertical="center"/>
    </xf>
    <xf numFmtId="0" fontId="138" fillId="0" borderId="0" xfId="73" applyFont="1" applyAlignment="1">
      <alignment horizontal="center"/>
    </xf>
    <xf numFmtId="0" fontId="66" fillId="0" borderId="23" xfId="0" applyFont="1" applyBorder="1" applyAlignment="1">
      <alignment horizontal="center" vertical="center"/>
    </xf>
    <xf numFmtId="0" fontId="66" fillId="26" borderId="18" xfId="73" applyFont="1" applyFill="1" applyBorder="1" applyAlignment="1">
      <alignment horizontal="center" vertical="center"/>
    </xf>
    <xf numFmtId="164" fontId="66" fillId="26" borderId="18" xfId="73" applyNumberFormat="1" applyFont="1" applyFill="1" applyBorder="1" applyAlignment="1">
      <alignment horizontal="center" vertical="center"/>
    </xf>
    <xf numFmtId="164" fontId="66" fillId="26" borderId="19" xfId="73" applyNumberFormat="1" applyFont="1" applyFill="1" applyBorder="1" applyAlignment="1">
      <alignment horizontal="center" vertical="center"/>
    </xf>
    <xf numFmtId="0" fontId="112" fillId="0" borderId="0" xfId="0" applyFont="1" applyAlignment="1">
      <alignment horizontal="left" vertical="center"/>
    </xf>
    <xf numFmtId="164" fontId="66" fillId="26" borderId="18" xfId="73" quotePrefix="1" applyNumberFormat="1" applyFont="1" applyFill="1" applyBorder="1" applyAlignment="1">
      <alignment horizontal="center" vertical="center"/>
    </xf>
    <xf numFmtId="0" fontId="134" fillId="26" borderId="0" xfId="0" applyFont="1" applyFill="1" applyAlignment="1">
      <alignment horizontal="left" vertical="center"/>
    </xf>
    <xf numFmtId="0" fontId="113" fillId="0" borderId="30" xfId="73" applyFont="1" applyBorder="1" applyAlignment="1">
      <alignment horizontal="center"/>
    </xf>
    <xf numFmtId="0" fontId="83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169" fontId="88" fillId="0" borderId="0" xfId="0" applyNumberFormat="1" applyFont="1" applyAlignment="1">
      <alignment horizontal="center" vertical="center"/>
    </xf>
    <xf numFmtId="167" fontId="88" fillId="0" borderId="0" xfId="0" applyNumberFormat="1" applyFont="1" applyAlignment="1">
      <alignment horizontal="center" vertical="center"/>
    </xf>
    <xf numFmtId="164" fontId="88" fillId="26" borderId="0" xfId="73" applyNumberFormat="1" applyFont="1" applyFill="1" applyAlignment="1">
      <alignment horizontal="center" vertical="center"/>
    </xf>
    <xf numFmtId="166" fontId="88" fillId="0" borderId="0" xfId="0" quotePrefix="1" applyNumberFormat="1" applyFont="1" applyAlignment="1">
      <alignment horizontal="center" vertical="center"/>
    </xf>
    <xf numFmtId="164" fontId="66" fillId="0" borderId="2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4" fillId="0" borderId="0" xfId="0" applyFont="1" applyAlignment="1">
      <alignment horizontal="left" vertical="center"/>
    </xf>
    <xf numFmtId="0" fontId="83" fillId="0" borderId="0" xfId="0" applyFont="1" applyAlignment="1">
      <alignment vertical="center"/>
    </xf>
    <xf numFmtId="0" fontId="66" fillId="25" borderId="18" xfId="0" applyFont="1" applyFill="1" applyBorder="1" applyAlignment="1">
      <alignment horizontal="center" vertical="center"/>
    </xf>
    <xf numFmtId="0" fontId="66" fillId="29" borderId="20" xfId="0" applyFont="1" applyFill="1" applyBorder="1" applyAlignment="1">
      <alignment horizontal="center" vertical="center"/>
    </xf>
    <xf numFmtId="164" fontId="66" fillId="0" borderId="18" xfId="0" applyNumberFormat="1" applyFont="1" applyBorder="1" applyAlignment="1">
      <alignment horizontal="center" vertical="center"/>
    </xf>
    <xf numFmtId="164" fontId="66" fillId="0" borderId="18" xfId="73" applyNumberFormat="1" applyFont="1" applyBorder="1" applyAlignment="1">
      <alignment horizontal="center" vertical="center"/>
    </xf>
    <xf numFmtId="164" fontId="66" fillId="0" borderId="20" xfId="73" applyNumberFormat="1" applyFont="1" applyBorder="1" applyAlignment="1">
      <alignment horizontal="center" vertical="center"/>
    </xf>
    <xf numFmtId="0" fontId="83" fillId="0" borderId="18" xfId="0" applyFont="1" applyBorder="1" applyAlignment="1">
      <alignment horizontal="center" vertical="center"/>
    </xf>
    <xf numFmtId="169" fontId="83" fillId="0" borderId="18" xfId="0" applyNumberFormat="1" applyFont="1" applyBorder="1" applyAlignment="1">
      <alignment horizontal="center" vertical="center"/>
    </xf>
    <xf numFmtId="167" fontId="83" fillId="0" borderId="18" xfId="0" applyNumberFormat="1" applyFont="1" applyBorder="1" applyAlignment="1">
      <alignment horizontal="center" vertical="center"/>
    </xf>
    <xf numFmtId="0" fontId="83" fillId="0" borderId="20" xfId="0" applyFont="1" applyBorder="1" applyAlignment="1">
      <alignment horizontal="center" vertical="center"/>
    </xf>
    <xf numFmtId="169" fontId="83" fillId="0" borderId="20" xfId="0" applyNumberFormat="1" applyFont="1" applyBorder="1" applyAlignment="1">
      <alignment horizontal="center" vertical="center"/>
    </xf>
    <xf numFmtId="167" fontId="83" fillId="0" borderId="20" xfId="0" applyNumberFormat="1" applyFont="1" applyBorder="1" applyAlignment="1">
      <alignment horizontal="center" vertical="center"/>
    </xf>
    <xf numFmtId="164" fontId="83" fillId="0" borderId="18" xfId="0" applyNumberFormat="1" applyFont="1" applyBorder="1" applyAlignment="1">
      <alignment horizontal="center" vertical="center"/>
    </xf>
    <xf numFmtId="164" fontId="83" fillId="0" borderId="18" xfId="73" applyNumberFormat="1" applyFont="1" applyBorder="1" applyAlignment="1">
      <alignment horizontal="center" vertical="center"/>
    </xf>
    <xf numFmtId="0" fontId="83" fillId="0" borderId="17" xfId="0" applyFont="1" applyBorder="1" applyAlignment="1">
      <alignment horizontal="center" vertical="center"/>
    </xf>
    <xf numFmtId="0" fontId="83" fillId="0" borderId="23" xfId="0" applyFont="1" applyBorder="1" applyAlignment="1">
      <alignment horizontal="center" vertical="center"/>
    </xf>
    <xf numFmtId="164" fontId="83" fillId="0" borderId="20" xfId="0" applyNumberFormat="1" applyFont="1" applyBorder="1" applyAlignment="1">
      <alignment horizontal="center" vertical="center"/>
    </xf>
    <xf numFmtId="164" fontId="83" fillId="0" borderId="20" xfId="73" applyNumberFormat="1" applyFont="1" applyBorder="1" applyAlignment="1">
      <alignment horizontal="center" vertical="center"/>
    </xf>
    <xf numFmtId="0" fontId="83" fillId="25" borderId="18" xfId="0" applyFont="1" applyFill="1" applyBorder="1" applyAlignment="1">
      <alignment horizontal="center" vertical="center"/>
    </xf>
    <xf numFmtId="0" fontId="83" fillId="29" borderId="20" xfId="0" applyFont="1" applyFill="1" applyBorder="1" applyAlignment="1">
      <alignment horizontal="center" vertical="center"/>
    </xf>
    <xf numFmtId="169" fontId="66" fillId="26" borderId="18" xfId="0" applyNumberFormat="1" applyFont="1" applyFill="1" applyBorder="1" applyAlignment="1">
      <alignment horizontal="center" vertical="center"/>
    </xf>
    <xf numFmtId="167" fontId="66" fillId="26" borderId="18" xfId="0" applyNumberFormat="1" applyFont="1" applyFill="1" applyBorder="1" applyAlignment="1">
      <alignment horizontal="center" vertical="center"/>
    </xf>
    <xf numFmtId="164" fontId="66" fillId="0" borderId="19" xfId="0" quotePrefix="1" applyNumberFormat="1" applyFont="1" applyBorder="1" applyAlignment="1">
      <alignment horizontal="center" vertical="center"/>
    </xf>
    <xf numFmtId="0" fontId="72" fillId="28" borderId="46" xfId="0" applyFont="1" applyFill="1" applyBorder="1" applyAlignment="1">
      <alignment horizontal="center" vertical="center"/>
    </xf>
    <xf numFmtId="0" fontId="85" fillId="26" borderId="18" xfId="0" applyFont="1" applyFill="1" applyBorder="1" applyAlignment="1">
      <alignment horizontal="center" vertical="center"/>
    </xf>
    <xf numFmtId="164" fontId="65" fillId="0" borderId="18" xfId="0" applyNumberFormat="1" applyFont="1" applyBorder="1" applyAlignment="1">
      <alignment horizontal="center" vertical="center"/>
    </xf>
    <xf numFmtId="0" fontId="70" fillId="0" borderId="0" xfId="73" applyFont="1" applyAlignment="1">
      <alignment horizontal="center" vertical="center"/>
    </xf>
    <xf numFmtId="169" fontId="66" fillId="0" borderId="54" xfId="0" applyNumberFormat="1" applyFont="1" applyBorder="1" applyAlignment="1">
      <alignment horizontal="center" vertical="center"/>
    </xf>
    <xf numFmtId="0" fontId="66" fillId="26" borderId="18" xfId="70" applyFont="1" applyFill="1" applyBorder="1" applyAlignment="1">
      <alignment horizontal="center" vertical="center" shrinkToFit="1"/>
    </xf>
    <xf numFmtId="0" fontId="82" fillId="26" borderId="0" xfId="73" applyFont="1" applyFill="1"/>
    <xf numFmtId="0" fontId="94" fillId="26" borderId="11" xfId="73" applyFont="1" applyFill="1" applyBorder="1" applyAlignment="1">
      <alignment horizontal="left" vertical="center"/>
    </xf>
    <xf numFmtId="0" fontId="101" fillId="26" borderId="11" xfId="0" applyFont="1" applyFill="1" applyBorder="1" applyAlignment="1">
      <alignment horizontal="left" vertical="center"/>
    </xf>
    <xf numFmtId="0" fontId="94" fillId="26" borderId="0" xfId="0" quotePrefix="1" applyFont="1" applyFill="1" applyAlignment="1">
      <alignment horizontal="left"/>
    </xf>
    <xf numFmtId="0" fontId="105" fillId="26" borderId="11" xfId="0" applyFont="1" applyFill="1" applyBorder="1" applyAlignment="1">
      <alignment horizontal="left" vertical="center"/>
    </xf>
    <xf numFmtId="0" fontId="94" fillId="26" borderId="11" xfId="0" applyFont="1" applyFill="1" applyBorder="1" applyAlignment="1">
      <alignment horizontal="left" vertical="center"/>
    </xf>
    <xf numFmtId="0" fontId="152" fillId="26" borderId="0" xfId="88" applyFont="1" applyFill="1" applyAlignment="1" applyProtection="1">
      <alignment horizontal="left"/>
    </xf>
    <xf numFmtId="0" fontId="94" fillId="26" borderId="0" xfId="73" applyFont="1" applyFill="1" applyAlignment="1">
      <alignment horizontal="left"/>
    </xf>
    <xf numFmtId="0" fontId="93" fillId="26" borderId="61" xfId="73" applyFont="1" applyFill="1" applyBorder="1" applyAlignment="1">
      <alignment horizontal="left" vertical="center"/>
    </xf>
    <xf numFmtId="0" fontId="105" fillId="26" borderId="60" xfId="0" applyFont="1" applyFill="1" applyBorder="1" applyAlignment="1">
      <alignment horizontal="left"/>
    </xf>
    <xf numFmtId="0" fontId="101" fillId="26" borderId="60" xfId="0" applyFont="1" applyFill="1" applyBorder="1" applyAlignment="1">
      <alignment horizontal="left" vertical="center"/>
    </xf>
    <xf numFmtId="0" fontId="105" fillId="26" borderId="60" xfId="73" applyFont="1" applyFill="1" applyBorder="1" applyAlignment="1">
      <alignment horizontal="left"/>
    </xf>
    <xf numFmtId="0" fontId="101" fillId="26" borderId="62" xfId="0" applyFont="1" applyFill="1" applyBorder="1" applyAlignment="1">
      <alignment horizontal="left" vertical="center"/>
    </xf>
    <xf numFmtId="0" fontId="101" fillId="26" borderId="0" xfId="0" applyFont="1" applyFill="1" applyAlignment="1">
      <alignment vertical="center"/>
    </xf>
    <xf numFmtId="0" fontId="94" fillId="26" borderId="0" xfId="73" applyFont="1" applyFill="1" applyAlignment="1">
      <alignment horizontal="left" vertical="center"/>
    </xf>
    <xf numFmtId="0" fontId="101" fillId="26" borderId="0" xfId="73" applyFont="1" applyFill="1" applyAlignment="1">
      <alignment horizontal="center"/>
    </xf>
    <xf numFmtId="0" fontId="106" fillId="26" borderId="0" xfId="88" applyFont="1" applyFill="1" applyBorder="1" applyAlignment="1" applyProtection="1">
      <alignment horizontal="left"/>
    </xf>
    <xf numFmtId="0" fontId="101" fillId="26" borderId="0" xfId="73" applyFont="1" applyFill="1"/>
    <xf numFmtId="0" fontId="101" fillId="26" borderId="64" xfId="73" applyFont="1" applyFill="1" applyBorder="1"/>
    <xf numFmtId="0" fontId="101" fillId="26" borderId="0" xfId="73" applyFont="1" applyFill="1" applyAlignment="1">
      <alignment horizontal="center" vertical="center"/>
    </xf>
    <xf numFmtId="0" fontId="105" fillId="26" borderId="0" xfId="0" applyFont="1" applyFill="1" applyAlignment="1">
      <alignment horizontal="left"/>
    </xf>
    <xf numFmtId="0" fontId="107" fillId="26" borderId="0" xfId="0" quotePrefix="1" applyFont="1" applyFill="1" applyAlignment="1">
      <alignment horizontal="left"/>
    </xf>
    <xf numFmtId="0" fontId="105" fillId="26" borderId="64" xfId="0" applyFont="1" applyFill="1" applyBorder="1" applyAlignment="1">
      <alignment horizontal="left"/>
    </xf>
    <xf numFmtId="0" fontId="101" fillId="26" borderId="0" xfId="0" applyFont="1" applyFill="1" applyAlignment="1">
      <alignment horizontal="center" vertical="center" wrapText="1"/>
    </xf>
    <xf numFmtId="0" fontId="99" fillId="0" borderId="63" xfId="73" applyFont="1" applyBorder="1" applyAlignment="1">
      <alignment horizontal="left"/>
    </xf>
    <xf numFmtId="0" fontId="99" fillId="0" borderId="0" xfId="0" quotePrefix="1" applyFont="1" applyAlignment="1">
      <alignment vertical="center"/>
    </xf>
    <xf numFmtId="0" fontId="110" fillId="0" borderId="0" xfId="88" applyFont="1" applyBorder="1" applyAlignment="1" applyProtection="1">
      <alignment horizontal="left" vertical="center"/>
    </xf>
    <xf numFmtId="0" fontId="106" fillId="0" borderId="0" xfId="88" applyFont="1" applyBorder="1" applyAlignment="1" applyProtection="1">
      <alignment horizontal="left" vertical="center"/>
    </xf>
    <xf numFmtId="0" fontId="94" fillId="26" borderId="63" xfId="0" applyFont="1" applyFill="1" applyBorder="1" applyAlignment="1">
      <alignment horizontal="left" vertical="center"/>
    </xf>
    <xf numFmtId="0" fontId="152" fillId="26" borderId="0" xfId="88" applyFont="1" applyFill="1" applyBorder="1" applyAlignment="1" applyProtection="1">
      <alignment horizontal="left"/>
    </xf>
    <xf numFmtId="0" fontId="101" fillId="26" borderId="0" xfId="0" quotePrefix="1" applyFont="1" applyFill="1" applyAlignment="1">
      <alignment horizontal="left"/>
    </xf>
    <xf numFmtId="0" fontId="101" fillId="26" borderId="64" xfId="73" applyFont="1" applyFill="1" applyBorder="1" applyAlignment="1">
      <alignment horizontal="center"/>
    </xf>
    <xf numFmtId="0" fontId="94" fillId="26" borderId="63" xfId="0" quotePrefix="1" applyFont="1" applyFill="1" applyBorder="1" applyAlignment="1">
      <alignment horizontal="left"/>
    </xf>
    <xf numFmtId="0" fontId="133" fillId="26" borderId="0" xfId="0" quotePrefix="1" applyFont="1" applyFill="1" applyAlignment="1">
      <alignment horizontal="left"/>
    </xf>
    <xf numFmtId="0" fontId="94" fillId="26" borderId="65" xfId="0" quotePrefix="1" applyFont="1" applyFill="1" applyBorder="1" applyAlignment="1">
      <alignment horizontal="left"/>
    </xf>
    <xf numFmtId="0" fontId="94" fillId="26" borderId="66" xfId="0" quotePrefix="1" applyFont="1" applyFill="1" applyBorder="1" applyAlignment="1">
      <alignment horizontal="left"/>
    </xf>
    <xf numFmtId="0" fontId="101" fillId="26" borderId="66" xfId="0" applyFont="1" applyFill="1" applyBorder="1" applyAlignment="1">
      <alignment vertical="center"/>
    </xf>
    <xf numFmtId="0" fontId="101" fillId="26" borderId="66" xfId="73" applyFont="1" applyFill="1" applyBorder="1" applyAlignment="1">
      <alignment horizontal="center" vertical="center"/>
    </xf>
    <xf numFmtId="0" fontId="96" fillId="26" borderId="66" xfId="88" applyFont="1" applyFill="1" applyBorder="1" applyAlignment="1" applyProtection="1">
      <alignment horizontal="left"/>
    </xf>
    <xf numFmtId="0" fontId="101" fillId="26" borderId="66" xfId="73" applyFont="1" applyFill="1" applyBorder="1" applyAlignment="1">
      <alignment horizontal="center"/>
    </xf>
    <xf numFmtId="0" fontId="101" fillId="26" borderId="68" xfId="73" applyFont="1" applyFill="1" applyBorder="1" applyAlignment="1">
      <alignment horizontal="center"/>
    </xf>
    <xf numFmtId="0" fontId="94" fillId="26" borderId="0" xfId="0" applyFont="1" applyFill="1" applyAlignment="1">
      <alignment horizontal="left" vertical="center"/>
    </xf>
    <xf numFmtId="0" fontId="104" fillId="26" borderId="59" xfId="0" applyFont="1" applyFill="1" applyBorder="1" applyAlignment="1">
      <alignment vertical="center"/>
    </xf>
    <xf numFmtId="0" fontId="104" fillId="26" borderId="60" xfId="0" applyFont="1" applyFill="1" applyBorder="1" applyAlignment="1">
      <alignment horizontal="left"/>
    </xf>
    <xf numFmtId="0" fontId="104" fillId="26" borderId="60" xfId="73" applyFont="1" applyFill="1" applyBorder="1" applyAlignment="1">
      <alignment horizontal="left"/>
    </xf>
    <xf numFmtId="0" fontId="100" fillId="26" borderId="60" xfId="0" applyFont="1" applyFill="1" applyBorder="1" applyAlignment="1">
      <alignment horizontal="left" vertical="center"/>
    </xf>
    <xf numFmtId="0" fontId="100" fillId="26" borderId="63" xfId="0" applyFont="1" applyFill="1" applyBorder="1" applyAlignment="1">
      <alignment horizontal="left" vertical="center"/>
    </xf>
    <xf numFmtId="0" fontId="100" fillId="26" borderId="0" xfId="0" quotePrefix="1" applyFont="1" applyFill="1" applyAlignment="1">
      <alignment vertical="center"/>
    </xf>
    <xf numFmtId="0" fontId="106" fillId="26" borderId="0" xfId="88" applyFont="1" applyFill="1" applyBorder="1" applyAlignment="1" applyProtection="1">
      <alignment horizontal="left" vertical="center"/>
    </xf>
    <xf numFmtId="0" fontId="107" fillId="26" borderId="0" xfId="88" applyFont="1" applyFill="1" applyBorder="1" applyAlignment="1" applyProtection="1">
      <alignment horizontal="left" vertical="center"/>
    </xf>
    <xf numFmtId="0" fontId="100" fillId="26" borderId="63" xfId="73" applyFont="1" applyFill="1" applyBorder="1" applyAlignment="1">
      <alignment horizontal="left"/>
    </xf>
    <xf numFmtId="0" fontId="108" fillId="26" borderId="63" xfId="73" applyFont="1" applyFill="1" applyBorder="1" applyAlignment="1">
      <alignment horizontal="left"/>
    </xf>
    <xf numFmtId="0" fontId="108" fillId="26" borderId="0" xfId="0" quotePrefix="1" applyFont="1" applyFill="1" applyAlignment="1">
      <alignment vertical="center"/>
    </xf>
    <xf numFmtId="0" fontId="109" fillId="26" borderId="0" xfId="88" applyFont="1" applyFill="1" applyBorder="1" applyAlignment="1" applyProtection="1">
      <alignment horizontal="left" vertical="center"/>
    </xf>
    <xf numFmtId="0" fontId="94" fillId="26" borderId="63" xfId="0" applyFont="1" applyFill="1" applyBorder="1" applyAlignment="1">
      <alignment vertical="center"/>
    </xf>
    <xf numFmtId="0" fontId="94" fillId="26" borderId="0" xfId="0" applyFont="1" applyFill="1" applyAlignment="1">
      <alignment horizontal="left"/>
    </xf>
    <xf numFmtId="0" fontId="152" fillId="26" borderId="0" xfId="88" applyFont="1" applyFill="1" applyBorder="1" applyAlignment="1" applyProtection="1">
      <alignment horizontal="left" vertical="center"/>
    </xf>
    <xf numFmtId="0" fontId="66" fillId="26" borderId="0" xfId="0" applyFont="1" applyFill="1" applyAlignment="1">
      <alignment horizontal="center" vertical="center"/>
    </xf>
    <xf numFmtId="164" fontId="66" fillId="0" borderId="0" xfId="0" applyNumberFormat="1" applyFont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6" fillId="26" borderId="16" xfId="70" applyFont="1" applyFill="1" applyBorder="1" applyAlignment="1">
      <alignment horizontal="center" vertical="center" shrinkToFit="1"/>
    </xf>
    <xf numFmtId="169" fontId="66" fillId="0" borderId="16" xfId="0" applyNumberFormat="1" applyFont="1" applyBorder="1" applyAlignment="1">
      <alignment horizontal="center" vertical="center"/>
    </xf>
    <xf numFmtId="167" fontId="66" fillId="0" borderId="16" xfId="0" applyNumberFormat="1" applyFont="1" applyBorder="1" applyAlignment="1">
      <alignment horizontal="center" vertical="center"/>
    </xf>
    <xf numFmtId="164" fontId="66" fillId="0" borderId="16" xfId="0" applyNumberFormat="1" applyFont="1" applyBorder="1" applyAlignment="1">
      <alignment horizontal="center" vertical="center"/>
    </xf>
    <xf numFmtId="0" fontId="94" fillId="26" borderId="0" xfId="73" applyFont="1" applyFill="1"/>
    <xf numFmtId="0" fontId="94" fillId="26" borderId="0" xfId="73" applyFont="1" applyFill="1" applyAlignment="1">
      <alignment horizontal="center" vertical="center"/>
    </xf>
    <xf numFmtId="0" fontId="94" fillId="26" borderId="0" xfId="73" applyFont="1" applyFill="1" applyAlignment="1">
      <alignment horizontal="center"/>
    </xf>
    <xf numFmtId="164" fontId="66" fillId="26" borderId="56" xfId="73" applyNumberFormat="1" applyFont="1" applyFill="1" applyBorder="1" applyAlignment="1">
      <alignment horizontal="center" vertical="center"/>
    </xf>
    <xf numFmtId="0" fontId="66" fillId="26" borderId="58" xfId="0" applyFont="1" applyFill="1" applyBorder="1" applyAlignment="1">
      <alignment horizontal="center" vertical="center"/>
    </xf>
    <xf numFmtId="0" fontId="66" fillId="26" borderId="54" xfId="73" applyFont="1" applyFill="1" applyBorder="1" applyAlignment="1">
      <alignment horizontal="center" vertical="center"/>
    </xf>
    <xf numFmtId="0" fontId="115" fillId="28" borderId="56" xfId="0" applyFont="1" applyFill="1" applyBorder="1" applyAlignment="1">
      <alignment horizontal="center" vertical="center"/>
    </xf>
    <xf numFmtId="0" fontId="115" fillId="28" borderId="70" xfId="0" applyFont="1" applyFill="1" applyBorder="1" applyAlignment="1">
      <alignment horizontal="center" vertical="center"/>
    </xf>
    <xf numFmtId="0" fontId="115" fillId="28" borderId="19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169" fontId="66" fillId="0" borderId="0" xfId="0" applyNumberFormat="1" applyFont="1" applyAlignment="1">
      <alignment horizontal="center" vertical="center"/>
    </xf>
    <xf numFmtId="167" fontId="66" fillId="0" borderId="0" xfId="0" applyNumberFormat="1" applyFont="1" applyAlignment="1">
      <alignment horizontal="center" vertical="center"/>
    </xf>
    <xf numFmtId="164" fontId="66" fillId="0" borderId="0" xfId="73" applyNumberFormat="1" applyFont="1" applyAlignment="1">
      <alignment horizontal="center" vertical="center"/>
    </xf>
    <xf numFmtId="0" fontId="66" fillId="26" borderId="54" xfId="0" quotePrefix="1" applyFont="1" applyFill="1" applyBorder="1" applyAlignment="1">
      <alignment horizontal="center" vertical="center"/>
    </xf>
    <xf numFmtId="164" fontId="66" fillId="26" borderId="19" xfId="73" quotePrefix="1" applyNumberFormat="1" applyFont="1" applyFill="1" applyBorder="1" applyAlignment="1">
      <alignment horizontal="center" vertical="center"/>
    </xf>
    <xf numFmtId="0" fontId="66" fillId="26" borderId="18" xfId="0" quotePrefix="1" applyFont="1" applyFill="1" applyBorder="1" applyAlignment="1">
      <alignment horizontal="center" vertical="center"/>
    </xf>
    <xf numFmtId="0" fontId="66" fillId="0" borderId="18" xfId="0" quotePrefix="1" applyFont="1" applyBorder="1" applyAlignment="1">
      <alignment horizontal="center" vertical="center"/>
    </xf>
    <xf numFmtId="165" fontId="66" fillId="26" borderId="18" xfId="0" quotePrefix="1" applyNumberFormat="1" applyFont="1" applyFill="1" applyBorder="1" applyAlignment="1">
      <alignment horizontal="center" vertical="center"/>
    </xf>
    <xf numFmtId="0" fontId="94" fillId="26" borderId="11" xfId="73" applyFont="1" applyFill="1" applyBorder="1" applyAlignment="1">
      <alignment horizontal="left"/>
    </xf>
    <xf numFmtId="0" fontId="96" fillId="26" borderId="0" xfId="88" applyFont="1" applyFill="1" applyBorder="1" applyAlignment="1" applyProtection="1">
      <alignment horizontal="left"/>
    </xf>
    <xf numFmtId="164" fontId="66" fillId="26" borderId="18" xfId="0" applyNumberFormat="1" applyFont="1" applyFill="1" applyBorder="1" applyAlignment="1">
      <alignment horizontal="center" vertical="center"/>
    </xf>
    <xf numFmtId="165" fontId="66" fillId="26" borderId="54" xfId="0" quotePrefix="1" applyNumberFormat="1" applyFont="1" applyFill="1" applyBorder="1" applyAlignment="1">
      <alignment horizontal="center" vertical="center"/>
    </xf>
    <xf numFmtId="0" fontId="115" fillId="26" borderId="0" xfId="0" applyFont="1" applyFill="1" applyAlignment="1">
      <alignment horizontal="center" vertical="center"/>
    </xf>
    <xf numFmtId="0" fontId="125" fillId="26" borderId="0" xfId="73" applyFont="1" applyFill="1" applyAlignment="1">
      <alignment horizontal="center" vertical="center"/>
    </xf>
    <xf numFmtId="167" fontId="66" fillId="26" borderId="18" xfId="0" quotePrefix="1" applyNumberFormat="1" applyFont="1" applyFill="1" applyBorder="1" applyAlignment="1">
      <alignment horizontal="center" vertical="center"/>
    </xf>
    <xf numFmtId="0" fontId="130" fillId="26" borderId="0" xfId="0" applyFont="1" applyFill="1" applyAlignment="1">
      <alignment horizontal="center" vertical="center"/>
    </xf>
    <xf numFmtId="169" fontId="130" fillId="26" borderId="0" xfId="0" applyNumberFormat="1" applyFont="1" applyFill="1" applyAlignment="1">
      <alignment horizontal="center" vertical="center"/>
    </xf>
    <xf numFmtId="167" fontId="130" fillId="26" borderId="0" xfId="0" applyNumberFormat="1" applyFont="1" applyFill="1" applyAlignment="1">
      <alignment horizontal="center" vertical="center"/>
    </xf>
    <xf numFmtId="166" fontId="130" fillId="26" borderId="0" xfId="0" quotePrefix="1" applyNumberFormat="1" applyFont="1" applyFill="1" applyAlignment="1">
      <alignment horizontal="center" vertical="center"/>
    </xf>
    <xf numFmtId="0" fontId="119" fillId="26" borderId="0" xfId="73" applyFont="1" applyFill="1"/>
    <xf numFmtId="164" fontId="120" fillId="26" borderId="0" xfId="73" applyNumberFormat="1" applyFont="1" applyFill="1" applyAlignment="1">
      <alignment vertical="center"/>
    </xf>
    <xf numFmtId="0" fontId="79" fillId="28" borderId="71" xfId="73" applyFont="1" applyFill="1" applyBorder="1" applyAlignment="1">
      <alignment horizontal="center" vertical="center" wrapText="1"/>
    </xf>
    <xf numFmtId="0" fontId="115" fillId="28" borderId="72" xfId="0" applyFont="1" applyFill="1" applyBorder="1" applyAlignment="1">
      <alignment horizontal="center" vertical="center"/>
    </xf>
    <xf numFmtId="0" fontId="80" fillId="28" borderId="21" xfId="73" applyFont="1" applyFill="1" applyBorder="1" applyAlignment="1">
      <alignment horizontal="center" vertical="center" wrapText="1"/>
    </xf>
    <xf numFmtId="0" fontId="66" fillId="26" borderId="17" xfId="0" quotePrefix="1" applyFont="1" applyFill="1" applyBorder="1" applyAlignment="1">
      <alignment horizontal="center" vertical="center"/>
    </xf>
    <xf numFmtId="0" fontId="90" fillId="26" borderId="0" xfId="0" applyFont="1" applyFill="1" applyAlignment="1">
      <alignment horizontal="left" vertical="center"/>
    </xf>
    <xf numFmtId="0" fontId="154" fillId="26" borderId="0" xfId="0" applyFont="1" applyFill="1" applyAlignment="1">
      <alignment vertical="center"/>
    </xf>
    <xf numFmtId="0" fontId="155" fillId="26" borderId="0" xfId="0" applyFont="1" applyFill="1" applyAlignment="1">
      <alignment vertical="center"/>
    </xf>
    <xf numFmtId="0" fontId="156" fillId="26" borderId="0" xfId="0" applyFont="1" applyFill="1" applyAlignment="1">
      <alignment vertical="center"/>
    </xf>
    <xf numFmtId="0" fontId="125" fillId="28" borderId="33" xfId="73" applyFont="1" applyFill="1" applyBorder="1" applyAlignment="1">
      <alignment horizontal="center" vertical="center" wrapText="1"/>
    </xf>
    <xf numFmtId="0" fontId="94" fillId="26" borderId="65" xfId="0" applyFont="1" applyFill="1" applyBorder="1" applyAlignment="1">
      <alignment horizontal="left" vertical="center"/>
    </xf>
    <xf numFmtId="0" fontId="152" fillId="26" borderId="66" xfId="88" applyFont="1" applyFill="1" applyBorder="1" applyAlignment="1" applyProtection="1">
      <alignment horizontal="left"/>
    </xf>
    <xf numFmtId="0" fontId="94" fillId="26" borderId="66" xfId="73" applyFont="1" applyFill="1" applyBorder="1" applyAlignment="1">
      <alignment horizontal="left"/>
    </xf>
    <xf numFmtId="0" fontId="101" fillId="26" borderId="66" xfId="0" quotePrefix="1" applyFont="1" applyFill="1" applyBorder="1" applyAlignment="1">
      <alignment horizontal="left"/>
    </xf>
    <xf numFmtId="0" fontId="157" fillId="0" borderId="0" xfId="0" applyFont="1" applyAlignment="1">
      <alignment horizontal="left" vertical="center"/>
    </xf>
    <xf numFmtId="0" fontId="109" fillId="26" borderId="66" xfId="88" applyFont="1" applyFill="1" applyBorder="1" applyAlignment="1" applyProtection="1">
      <alignment horizontal="left" vertical="center"/>
    </xf>
    <xf numFmtId="0" fontId="66" fillId="0" borderId="17" xfId="0" quotePrefix="1" applyFont="1" applyBorder="1" applyAlignment="1">
      <alignment horizontal="center" vertical="center"/>
    </xf>
    <xf numFmtId="165" fontId="66" fillId="26" borderId="17" xfId="0" quotePrefix="1" applyNumberFormat="1" applyFont="1" applyFill="1" applyBorder="1" applyAlignment="1">
      <alignment horizontal="center" vertical="center"/>
    </xf>
    <xf numFmtId="0" fontId="66" fillId="26" borderId="0" xfId="0" quotePrefix="1" applyFont="1" applyFill="1" applyAlignment="1">
      <alignment horizontal="center" vertical="center"/>
    </xf>
    <xf numFmtId="0" fontId="85" fillId="26" borderId="0" xfId="0" applyFont="1" applyFill="1" applyAlignment="1">
      <alignment horizontal="center" vertical="center"/>
    </xf>
    <xf numFmtId="164" fontId="66" fillId="0" borderId="0" xfId="73" quotePrefix="1" applyNumberFormat="1" applyFont="1" applyAlignment="1">
      <alignment horizontal="center" vertical="center"/>
    </xf>
    <xf numFmtId="164" fontId="66" fillId="26" borderId="56" xfId="73" quotePrefix="1" applyNumberFormat="1" applyFont="1" applyFill="1" applyBorder="1" applyAlignment="1">
      <alignment horizontal="center" vertical="center"/>
    </xf>
    <xf numFmtId="164" fontId="158" fillId="0" borderId="18" xfId="73" quotePrefix="1" applyNumberFormat="1" applyFont="1" applyBorder="1" applyAlignment="1">
      <alignment horizontal="center" vertical="center"/>
    </xf>
    <xf numFmtId="164" fontId="1" fillId="26" borderId="19" xfId="73" quotePrefix="1" applyNumberFormat="1" applyFill="1" applyBorder="1" applyAlignment="1">
      <alignment horizontal="center" vertical="center"/>
    </xf>
    <xf numFmtId="165" fontId="66" fillId="26" borderId="32" xfId="0" applyNumberFormat="1" applyFont="1" applyFill="1" applyBorder="1" applyAlignment="1">
      <alignment horizontal="center" vertical="center"/>
    </xf>
    <xf numFmtId="0" fontId="1" fillId="26" borderId="16" xfId="0" applyFont="1" applyFill="1" applyBorder="1" applyAlignment="1">
      <alignment horizontal="center" vertical="center"/>
    </xf>
    <xf numFmtId="0" fontId="79" fillId="28" borderId="21" xfId="73" applyFont="1" applyFill="1" applyBorder="1" applyAlignment="1">
      <alignment horizontal="center" vertical="center" wrapText="1"/>
    </xf>
    <xf numFmtId="0" fontId="159" fillId="0" borderId="0" xfId="0" applyFont="1" applyAlignment="1">
      <alignment horizontal="left" vertical="center"/>
    </xf>
    <xf numFmtId="0" fontId="66" fillId="26" borderId="54" xfId="0" applyFont="1" applyFill="1" applyBorder="1" applyAlignment="1">
      <alignment horizontal="center" vertical="center"/>
    </xf>
    <xf numFmtId="0" fontId="115" fillId="28" borderId="18" xfId="0" applyFont="1" applyFill="1" applyBorder="1" applyAlignment="1">
      <alignment horizontal="center" vertical="center"/>
    </xf>
    <xf numFmtId="164" fontId="66" fillId="0" borderId="20" xfId="73" quotePrefix="1" applyNumberFormat="1" applyFont="1" applyBorder="1" applyAlignment="1">
      <alignment horizontal="center" vertical="center"/>
    </xf>
    <xf numFmtId="164" fontId="66" fillId="0" borderId="28" xfId="73" quotePrefix="1" applyNumberFormat="1" applyFont="1" applyBorder="1" applyAlignment="1">
      <alignment horizontal="center" vertical="center"/>
    </xf>
    <xf numFmtId="165" fontId="66" fillId="26" borderId="40" xfId="0" applyNumberFormat="1" applyFont="1" applyFill="1" applyBorder="1" applyAlignment="1">
      <alignment horizontal="center" vertical="center"/>
    </xf>
    <xf numFmtId="165" fontId="66" fillId="26" borderId="35" xfId="0" applyNumberFormat="1" applyFont="1" applyFill="1" applyBorder="1" applyAlignment="1">
      <alignment horizontal="center" vertical="center"/>
    </xf>
    <xf numFmtId="164" fontId="85" fillId="0" borderId="18" xfId="73" quotePrefix="1" applyNumberFormat="1" applyFont="1" applyBorder="1" applyAlignment="1">
      <alignment horizontal="left" vertical="center"/>
    </xf>
    <xf numFmtId="0" fontId="149" fillId="28" borderId="21" xfId="73" applyFont="1" applyFill="1" applyBorder="1" applyAlignment="1">
      <alignment horizontal="center" vertical="center" wrapText="1"/>
    </xf>
    <xf numFmtId="0" fontId="115" fillId="28" borderId="22" xfId="73" applyFont="1" applyFill="1" applyBorder="1" applyAlignment="1">
      <alignment horizontal="center" vertical="center"/>
    </xf>
    <xf numFmtId="165" fontId="66" fillId="26" borderId="16" xfId="0" quotePrefix="1" applyNumberFormat="1" applyFont="1" applyFill="1" applyBorder="1" applyAlignment="1">
      <alignment horizontal="center" vertical="center"/>
    </xf>
    <xf numFmtId="165" fontId="66" fillId="26" borderId="32" xfId="0" quotePrefix="1" applyNumberFormat="1" applyFont="1" applyFill="1" applyBorder="1" applyAlignment="1">
      <alignment horizontal="center" vertical="center"/>
    </xf>
    <xf numFmtId="169" fontId="66" fillId="26" borderId="54" xfId="0" applyNumberFormat="1" applyFont="1" applyFill="1" applyBorder="1" applyAlignment="1">
      <alignment horizontal="center" vertical="center"/>
    </xf>
    <xf numFmtId="164" fontId="66" fillId="0" borderId="19" xfId="73" applyNumberFormat="1" applyFont="1" applyBorder="1" applyAlignment="1">
      <alignment horizontal="center" vertical="center"/>
    </xf>
    <xf numFmtId="0" fontId="115" fillId="28" borderId="33" xfId="73" applyFont="1" applyFill="1" applyBorder="1" applyAlignment="1">
      <alignment horizontal="center" vertical="center" wrapText="1"/>
    </xf>
    <xf numFmtId="0" fontId="115" fillId="28" borderId="56" xfId="73" applyFont="1" applyFill="1" applyBorder="1" applyAlignment="1">
      <alignment horizontal="center" vertical="center"/>
    </xf>
    <xf numFmtId="0" fontId="115" fillId="28" borderId="24" xfId="73" applyFont="1" applyFill="1" applyBorder="1" applyAlignment="1">
      <alignment horizontal="center" vertical="center"/>
    </xf>
    <xf numFmtId="0" fontId="151" fillId="0" borderId="0" xfId="73" applyFont="1" applyAlignment="1">
      <alignment vertical="center"/>
    </xf>
    <xf numFmtId="0" fontId="71" fillId="0" borderId="0" xfId="73" applyFont="1" applyAlignment="1">
      <alignment vertical="center"/>
    </xf>
    <xf numFmtId="0" fontId="143" fillId="0" borderId="0" xfId="73" applyFont="1" applyAlignment="1">
      <alignment vertical="center"/>
    </xf>
    <xf numFmtId="0" fontId="72" fillId="0" borderId="0" xfId="0" applyFont="1" applyAlignment="1">
      <alignment horizontal="center"/>
    </xf>
    <xf numFmtId="0" fontId="150" fillId="0" borderId="0" xfId="73" applyFont="1" applyAlignment="1">
      <alignment vertical="center"/>
    </xf>
    <xf numFmtId="0" fontId="62" fillId="26" borderId="66" xfId="88" applyFill="1" applyBorder="1" applyAlignment="1" applyProtection="1">
      <alignment horizontal="left"/>
    </xf>
    <xf numFmtId="164" fontId="66" fillId="0" borderId="55" xfId="0" applyNumberFormat="1" applyFont="1" applyBorder="1" applyAlignment="1">
      <alignment horizontal="center" vertical="center"/>
    </xf>
    <xf numFmtId="165" fontId="66" fillId="26" borderId="58" xfId="0" quotePrefix="1" applyNumberFormat="1" applyFont="1" applyFill="1" applyBorder="1" applyAlignment="1">
      <alignment horizontal="center" vertical="center"/>
    </xf>
    <xf numFmtId="0" fontId="85" fillId="26" borderId="54" xfId="0" applyFont="1" applyFill="1" applyBorder="1" applyAlignment="1">
      <alignment horizontal="center" vertical="center"/>
    </xf>
    <xf numFmtId="164" fontId="66" fillId="0" borderId="69" xfId="0" applyNumberFormat="1" applyFont="1" applyBorder="1" applyAlignment="1">
      <alignment horizontal="center" vertical="center"/>
    </xf>
    <xf numFmtId="164" fontId="65" fillId="0" borderId="18" xfId="73" applyNumberFormat="1" applyFont="1" applyBorder="1" applyAlignment="1">
      <alignment horizontal="center" vertical="center"/>
    </xf>
    <xf numFmtId="171" fontId="77" fillId="0" borderId="0" xfId="73" applyNumberFormat="1" applyFont="1" applyAlignment="1">
      <alignment horizontal="center" vertical="center"/>
    </xf>
    <xf numFmtId="0" fontId="72" fillId="0" borderId="0" xfId="0" applyFont="1" applyAlignment="1">
      <alignment horizontal="right"/>
    </xf>
    <xf numFmtId="0" fontId="3" fillId="0" borderId="0" xfId="73" applyFont="1" applyAlignment="1">
      <alignment horizontal="right" vertical="center"/>
    </xf>
    <xf numFmtId="0" fontId="72" fillId="28" borderId="21" xfId="0" applyFont="1" applyFill="1" applyBorder="1" applyAlignment="1">
      <alignment horizontal="center" vertical="center"/>
    </xf>
    <xf numFmtId="0" fontId="72" fillId="28" borderId="19" xfId="0" applyFont="1" applyFill="1" applyBorder="1" applyAlignment="1">
      <alignment horizontal="center" vertical="center"/>
    </xf>
    <xf numFmtId="165" fontId="66" fillId="26" borderId="0" xfId="0" applyNumberFormat="1" applyFont="1" applyFill="1" applyAlignment="1">
      <alignment horizontal="center" vertical="center"/>
    </xf>
    <xf numFmtId="169" fontId="66" fillId="26" borderId="0" xfId="0" applyNumberFormat="1" applyFont="1" applyFill="1" applyAlignment="1">
      <alignment horizontal="center" vertical="center"/>
    </xf>
    <xf numFmtId="167" fontId="66" fillId="26" borderId="0" xfId="0" applyNumberFormat="1" applyFont="1" applyFill="1" applyAlignment="1">
      <alignment horizontal="center" vertical="center"/>
    </xf>
    <xf numFmtId="16" fontId="66" fillId="0" borderId="0" xfId="0" applyNumberFormat="1" applyFont="1" applyAlignment="1">
      <alignment horizontal="center" vertical="center"/>
    </xf>
    <xf numFmtId="0" fontId="95" fillId="0" borderId="0" xfId="0" applyFont="1" applyAlignment="1">
      <alignment vertical="center"/>
    </xf>
    <xf numFmtId="0" fontId="72" fillId="28" borderId="16" xfId="0" applyFont="1" applyFill="1" applyBorder="1" applyAlignment="1">
      <alignment horizontal="center" vertical="center"/>
    </xf>
    <xf numFmtId="0" fontId="66" fillId="0" borderId="0" xfId="0" quotePrefix="1" applyFont="1" applyAlignment="1">
      <alignment horizontal="center" vertical="center"/>
    </xf>
    <xf numFmtId="0" fontId="66" fillId="26" borderId="0" xfId="70" applyFont="1" applyFill="1" applyAlignment="1">
      <alignment horizontal="center" vertical="center" shrinkToFit="1"/>
    </xf>
    <xf numFmtId="164" fontId="66" fillId="0" borderId="0" xfId="0" quotePrefix="1" applyNumberFormat="1" applyFont="1" applyAlignment="1">
      <alignment horizontal="center" vertical="center"/>
    </xf>
    <xf numFmtId="0" fontId="92" fillId="0" borderId="0" xfId="0" applyFont="1" applyAlignment="1">
      <alignment horizontal="left" vertical="center"/>
    </xf>
    <xf numFmtId="0" fontId="90" fillId="0" borderId="0" xfId="73" applyFont="1"/>
    <xf numFmtId="164" fontId="66" fillId="26" borderId="0" xfId="0" applyNumberFormat="1" applyFont="1" applyFill="1" applyAlignment="1">
      <alignment horizontal="center" vertical="center"/>
    </xf>
    <xf numFmtId="164" fontId="66" fillId="26" borderId="0" xfId="73" applyNumberFormat="1" applyFont="1" applyFill="1" applyAlignment="1">
      <alignment horizontal="center" vertical="center"/>
    </xf>
    <xf numFmtId="16" fontId="66" fillId="26" borderId="0" xfId="0" quotePrefix="1" applyNumberFormat="1" applyFont="1" applyFill="1" applyAlignment="1">
      <alignment horizontal="center" vertical="center"/>
    </xf>
    <xf numFmtId="0" fontId="89" fillId="0" borderId="0" xfId="0" applyFont="1" applyAlignment="1">
      <alignment horizontal="left" vertical="center"/>
    </xf>
    <xf numFmtId="0" fontId="86" fillId="26" borderId="60" xfId="0" applyFont="1" applyFill="1" applyBorder="1" applyAlignment="1">
      <alignment horizontal="left" vertical="center"/>
    </xf>
    <xf numFmtId="0" fontId="93" fillId="26" borderId="60" xfId="0" applyFont="1" applyFill="1" applyBorder="1" applyAlignment="1">
      <alignment horizontal="left"/>
    </xf>
    <xf numFmtId="0" fontId="93" fillId="26" borderId="60" xfId="73" applyFont="1" applyFill="1" applyBorder="1" applyAlignment="1">
      <alignment horizontal="left"/>
    </xf>
    <xf numFmtId="0" fontId="94" fillId="26" borderId="62" xfId="0" applyFont="1" applyFill="1" applyBorder="1" applyAlignment="1">
      <alignment horizontal="left" vertical="center"/>
    </xf>
    <xf numFmtId="0" fontId="86" fillId="26" borderId="63" xfId="0" applyFont="1" applyFill="1" applyBorder="1" applyAlignment="1">
      <alignment horizontal="left" vertical="center"/>
    </xf>
    <xf numFmtId="0" fontId="86" fillId="26" borderId="0" xfId="0" quotePrefix="1" applyFont="1" applyFill="1" applyAlignment="1">
      <alignment vertical="center"/>
    </xf>
    <xf numFmtId="0" fontId="94" fillId="26" borderId="64" xfId="73" applyFont="1" applyFill="1" applyBorder="1"/>
    <xf numFmtId="0" fontId="93" fillId="26" borderId="0" xfId="0" applyFont="1" applyFill="1" applyAlignment="1">
      <alignment horizontal="left"/>
    </xf>
    <xf numFmtId="0" fontId="93" fillId="26" borderId="64" xfId="0" applyFont="1" applyFill="1" applyBorder="1" applyAlignment="1">
      <alignment horizontal="left"/>
    </xf>
    <xf numFmtId="0" fontId="76" fillId="26" borderId="63" xfId="73" applyFont="1" applyFill="1" applyBorder="1" applyAlignment="1">
      <alignment horizontal="left"/>
    </xf>
    <xf numFmtId="0" fontId="76" fillId="26" borderId="0" xfId="0" quotePrefix="1" applyFont="1" applyFill="1" applyAlignment="1">
      <alignment vertical="center"/>
    </xf>
    <xf numFmtId="0" fontId="93" fillId="26" borderId="11" xfId="0" applyFont="1" applyFill="1" applyBorder="1" applyAlignment="1">
      <alignment horizontal="left" vertical="center"/>
    </xf>
    <xf numFmtId="0" fontId="94" fillId="26" borderId="0" xfId="0" applyFont="1" applyFill="1" applyAlignment="1">
      <alignment horizontal="center" vertical="center" wrapText="1"/>
    </xf>
    <xf numFmtId="0" fontId="77" fillId="0" borderId="63" xfId="73" applyFont="1" applyBorder="1" applyAlignment="1">
      <alignment horizontal="left"/>
    </xf>
    <xf numFmtId="0" fontId="77" fillId="0" borderId="0" xfId="0" quotePrefix="1" applyFont="1" applyAlignment="1">
      <alignment vertical="center"/>
    </xf>
    <xf numFmtId="0" fontId="96" fillId="0" borderId="0" xfId="88" applyFont="1" applyBorder="1" applyAlignment="1" applyProtection="1">
      <alignment horizontal="left" vertical="center"/>
    </xf>
    <xf numFmtId="0" fontId="76" fillId="26" borderId="65" xfId="73" applyFont="1" applyFill="1" applyBorder="1" applyAlignment="1">
      <alignment horizontal="left"/>
    </xf>
    <xf numFmtId="0" fontId="94" fillId="26" borderId="67" xfId="0" applyFont="1" applyFill="1" applyBorder="1" applyAlignment="1">
      <alignment horizontal="left" vertical="center"/>
    </xf>
    <xf numFmtId="0" fontId="94" fillId="26" borderId="68" xfId="73" applyFont="1" applyFill="1" applyBorder="1" applyAlignment="1">
      <alignment horizontal="center"/>
    </xf>
    <xf numFmtId="0" fontId="94" fillId="26" borderId="0" xfId="0" applyFont="1" applyFill="1" applyAlignment="1">
      <alignment vertical="center"/>
    </xf>
    <xf numFmtId="0" fontId="94" fillId="26" borderId="48" xfId="73" applyFont="1" applyFill="1" applyBorder="1" applyAlignment="1">
      <alignment horizontal="center"/>
    </xf>
    <xf numFmtId="0" fontId="83" fillId="0" borderId="0" xfId="73" applyFont="1" applyAlignment="1">
      <alignment horizontal="center"/>
    </xf>
    <xf numFmtId="0" fontId="72" fillId="28" borderId="56" xfId="0" applyFont="1" applyFill="1" applyBorder="1" applyAlignment="1">
      <alignment horizontal="center" vertical="center"/>
    </xf>
    <xf numFmtId="0" fontId="72" fillId="28" borderId="33" xfId="73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/>
    </xf>
    <xf numFmtId="164" fontId="66" fillId="26" borderId="11" xfId="73" quotePrefix="1" applyNumberFormat="1" applyFont="1" applyFill="1" applyBorder="1" applyAlignment="1">
      <alignment horizontal="center" vertical="center"/>
    </xf>
    <xf numFmtId="167" fontId="66" fillId="26" borderId="0" xfId="0" quotePrefix="1" applyNumberFormat="1" applyFont="1" applyFill="1" applyAlignment="1">
      <alignment horizontal="center" vertical="center"/>
    </xf>
    <xf numFmtId="164" fontId="66" fillId="26" borderId="0" xfId="73" quotePrefix="1" applyNumberFormat="1" applyFont="1" applyFill="1" applyAlignment="1">
      <alignment horizontal="center" vertical="center"/>
    </xf>
    <xf numFmtId="164" fontId="66" fillId="26" borderId="70" xfId="73" quotePrefix="1" applyNumberFormat="1" applyFont="1" applyFill="1" applyBorder="1" applyAlignment="1">
      <alignment horizontal="center" vertical="center"/>
    </xf>
    <xf numFmtId="164" fontId="1" fillId="26" borderId="70" xfId="73" quotePrefix="1" applyNumberFormat="1" applyFill="1" applyBorder="1" applyAlignment="1">
      <alignment horizontal="center" vertical="center"/>
    </xf>
    <xf numFmtId="0" fontId="79" fillId="28" borderId="26" xfId="73" applyFont="1" applyFill="1" applyBorder="1" applyAlignment="1">
      <alignment horizontal="center" vertical="center" wrapText="1"/>
    </xf>
    <xf numFmtId="0" fontId="127" fillId="28" borderId="25" xfId="73" applyFont="1" applyFill="1" applyBorder="1" applyAlignment="1">
      <alignment horizontal="center" vertical="center" wrapText="1"/>
    </xf>
    <xf numFmtId="171" fontId="117" fillId="0" borderId="0" xfId="73" applyNumberFormat="1" applyFont="1" applyAlignment="1">
      <alignment horizontal="center" vertical="center"/>
    </xf>
    <xf numFmtId="0" fontId="81" fillId="28" borderId="54" xfId="73" applyFont="1" applyFill="1" applyBorder="1" applyAlignment="1">
      <alignment horizontal="center" vertical="center" wrapText="1"/>
    </xf>
    <xf numFmtId="169" fontId="66" fillId="26" borderId="18" xfId="0" applyNumberFormat="1" applyFont="1" applyFill="1" applyBorder="1" applyAlignment="1">
      <alignment horizontal="center"/>
    </xf>
    <xf numFmtId="169" fontId="66" fillId="0" borderId="18" xfId="0" quotePrefix="1" applyNumberFormat="1" applyFont="1" applyBorder="1" applyAlignment="1">
      <alignment horizontal="center" vertical="center"/>
    </xf>
    <xf numFmtId="164" fontId="66" fillId="0" borderId="18" xfId="0" quotePrefix="1" applyNumberFormat="1" applyFont="1" applyBorder="1" applyAlignment="1">
      <alignment horizontal="center" vertical="center"/>
    </xf>
    <xf numFmtId="169" fontId="66" fillId="26" borderId="18" xfId="0" quotePrefix="1" applyNumberFormat="1" applyFont="1" applyFill="1" applyBorder="1" applyAlignment="1">
      <alignment horizontal="center" vertical="center"/>
    </xf>
    <xf numFmtId="0" fontId="162" fillId="30" borderId="12" xfId="0" applyFont="1" applyFill="1" applyBorder="1" applyAlignment="1">
      <alignment horizontal="center" vertical="center"/>
    </xf>
    <xf numFmtId="164" fontId="66" fillId="0" borderId="56" xfId="73" applyNumberFormat="1" applyFont="1" applyBorder="1" applyAlignment="1">
      <alignment horizontal="center" vertical="center"/>
    </xf>
    <xf numFmtId="164" fontId="66" fillId="0" borderId="56" xfId="0" quotePrefix="1" applyNumberFormat="1" applyFont="1" applyBorder="1" applyAlignment="1">
      <alignment horizontal="center" vertical="center"/>
    </xf>
    <xf numFmtId="164" fontId="66" fillId="0" borderId="56" xfId="0" applyNumberFormat="1" applyFont="1" applyBorder="1" applyAlignment="1">
      <alignment horizontal="center" vertical="center"/>
    </xf>
    <xf numFmtId="0" fontId="72" fillId="28" borderId="16" xfId="73" applyFont="1" applyFill="1" applyBorder="1" applyAlignment="1">
      <alignment horizontal="center" vertical="center" shrinkToFit="1"/>
    </xf>
    <xf numFmtId="0" fontId="72" fillId="28" borderId="25" xfId="73" applyFont="1" applyFill="1" applyBorder="1" applyAlignment="1">
      <alignment horizontal="center" vertical="center" wrapText="1" shrinkToFit="1"/>
    </xf>
    <xf numFmtId="0" fontId="114" fillId="0" borderId="0" xfId="73" applyFont="1" applyAlignment="1">
      <alignment vertical="center"/>
    </xf>
    <xf numFmtId="0" fontId="3" fillId="0" borderId="0" xfId="73" applyFont="1" applyAlignment="1">
      <alignment horizontal="left" vertical="top"/>
    </xf>
    <xf numFmtId="0" fontId="151" fillId="0" borderId="0" xfId="73" applyFont="1" applyAlignment="1">
      <alignment horizontal="center" vertical="center"/>
    </xf>
    <xf numFmtId="0" fontId="72" fillId="28" borderId="33" xfId="0" applyFont="1" applyFill="1" applyBorder="1" applyAlignment="1">
      <alignment horizontal="center" vertical="center"/>
    </xf>
    <xf numFmtId="0" fontId="72" fillId="28" borderId="36" xfId="0" applyFont="1" applyFill="1" applyBorder="1" applyAlignment="1">
      <alignment horizontal="center" vertical="center"/>
    </xf>
    <xf numFmtId="0" fontId="78" fillId="27" borderId="14" xfId="0" applyFont="1" applyFill="1" applyBorder="1" applyAlignment="1">
      <alignment horizontal="center" vertical="center"/>
    </xf>
    <xf numFmtId="0" fontId="78" fillId="27" borderId="13" xfId="0" applyFont="1" applyFill="1" applyBorder="1" applyAlignment="1">
      <alignment horizontal="center" vertical="center"/>
    </xf>
    <xf numFmtId="0" fontId="78" fillId="27" borderId="38" xfId="0" applyFont="1" applyFill="1" applyBorder="1" applyAlignment="1">
      <alignment horizontal="center" vertical="center"/>
    </xf>
    <xf numFmtId="0" fontId="72" fillId="28" borderId="34" xfId="0" applyFont="1" applyFill="1" applyBorder="1" applyAlignment="1">
      <alignment horizontal="center" vertical="center"/>
    </xf>
    <xf numFmtId="0" fontId="72" fillId="28" borderId="35" xfId="0" applyFont="1" applyFill="1" applyBorder="1" applyAlignment="1">
      <alignment horizontal="center" vertical="center"/>
    </xf>
    <xf numFmtId="0" fontId="72" fillId="28" borderId="39" xfId="0" applyFont="1" applyFill="1" applyBorder="1" applyAlignment="1">
      <alignment horizontal="center" vertical="center"/>
    </xf>
    <xf numFmtId="0" fontId="72" fillId="28" borderId="40" xfId="0" applyFont="1" applyFill="1" applyBorder="1" applyAlignment="1">
      <alignment horizontal="center" vertical="center"/>
    </xf>
    <xf numFmtId="0" fontId="85" fillId="28" borderId="34" xfId="0" applyFont="1" applyFill="1" applyBorder="1" applyAlignment="1">
      <alignment horizontal="center" vertical="center"/>
    </xf>
    <xf numFmtId="0" fontId="85" fillId="28" borderId="35" xfId="0" applyFont="1" applyFill="1" applyBorder="1" applyAlignment="1">
      <alignment horizontal="center" vertical="center"/>
    </xf>
    <xf numFmtId="0" fontId="147" fillId="28" borderId="56" xfId="0" applyFont="1" applyFill="1" applyBorder="1" applyAlignment="1">
      <alignment horizontal="center" vertical="center"/>
    </xf>
    <xf numFmtId="0" fontId="147" fillId="28" borderId="57" xfId="0" applyFont="1" applyFill="1" applyBorder="1" applyAlignment="1">
      <alignment horizontal="center" vertical="center"/>
    </xf>
    <xf numFmtId="0" fontId="161" fillId="0" borderId="0" xfId="73" applyFont="1" applyAlignment="1">
      <alignment horizontal="center" vertical="center"/>
    </xf>
    <xf numFmtId="0" fontId="163" fillId="0" borderId="0" xfId="73" applyFont="1" applyAlignment="1">
      <alignment horizontal="center" vertical="center" wrapText="1"/>
    </xf>
    <xf numFmtId="0" fontId="66" fillId="28" borderId="31" xfId="0" applyFont="1" applyFill="1" applyBorder="1" applyAlignment="1">
      <alignment horizontal="center" vertical="center"/>
    </xf>
    <xf numFmtId="0" fontId="66" fillId="28" borderId="32" xfId="0" applyFont="1" applyFill="1" applyBorder="1" applyAlignment="1">
      <alignment horizontal="center" vertical="center"/>
    </xf>
    <xf numFmtId="0" fontId="66" fillId="28" borderId="25" xfId="0" applyFont="1" applyFill="1" applyBorder="1" applyAlignment="1">
      <alignment horizontal="center" vertical="center"/>
    </xf>
    <xf numFmtId="0" fontId="66" fillId="28" borderId="16" xfId="0" applyFont="1" applyFill="1" applyBorder="1" applyAlignment="1">
      <alignment horizontal="center" vertical="center"/>
    </xf>
    <xf numFmtId="0" fontId="147" fillId="28" borderId="16" xfId="0" applyFont="1" applyFill="1" applyBorder="1" applyAlignment="1">
      <alignment horizontal="center" vertical="center"/>
    </xf>
    <xf numFmtId="0" fontId="72" fillId="28" borderId="25" xfId="0" applyFont="1" applyFill="1" applyBorder="1" applyAlignment="1">
      <alignment horizontal="center" vertical="center"/>
    </xf>
    <xf numFmtId="0" fontId="72" fillId="28" borderId="16" xfId="0" applyFont="1" applyFill="1" applyBorder="1" applyAlignment="1">
      <alignment horizontal="center" vertical="center"/>
    </xf>
    <xf numFmtId="164" fontId="83" fillId="0" borderId="18" xfId="73" applyNumberFormat="1" applyFont="1" applyBorder="1" applyAlignment="1">
      <alignment horizontal="center" vertical="center"/>
    </xf>
    <xf numFmtId="164" fontId="83" fillId="0" borderId="19" xfId="73" applyNumberFormat="1" applyFont="1" applyBorder="1" applyAlignment="1">
      <alignment horizontal="center" vertical="center"/>
    </xf>
    <xf numFmtId="164" fontId="83" fillId="0" borderId="20" xfId="73" applyNumberFormat="1" applyFont="1" applyBorder="1" applyAlignment="1">
      <alignment horizontal="center" vertical="center"/>
    </xf>
    <xf numFmtId="164" fontId="83" fillId="0" borderId="28" xfId="73" applyNumberFormat="1" applyFont="1" applyBorder="1" applyAlignment="1">
      <alignment horizontal="center" vertical="center"/>
    </xf>
    <xf numFmtId="0" fontId="115" fillId="28" borderId="25" xfId="0" applyFont="1" applyFill="1" applyBorder="1" applyAlignment="1">
      <alignment horizontal="center" vertical="center"/>
    </xf>
    <xf numFmtId="0" fontId="115" fillId="28" borderId="16" xfId="0" applyFont="1" applyFill="1" applyBorder="1" applyAlignment="1">
      <alignment horizontal="center" vertical="center"/>
    </xf>
    <xf numFmtId="164" fontId="66" fillId="0" borderId="20" xfId="73" applyNumberFormat="1" applyFont="1" applyBorder="1" applyAlignment="1">
      <alignment horizontal="center" vertical="center"/>
    </xf>
    <xf numFmtId="164" fontId="66" fillId="0" borderId="28" xfId="73" applyNumberFormat="1" applyFont="1" applyBorder="1" applyAlignment="1">
      <alignment horizontal="center" vertical="center"/>
    </xf>
    <xf numFmtId="0" fontId="115" fillId="28" borderId="31" xfId="0" applyFont="1" applyFill="1" applyBorder="1" applyAlignment="1">
      <alignment horizontal="center" vertical="center"/>
    </xf>
    <xf numFmtId="0" fontId="115" fillId="28" borderId="32" xfId="0" applyFont="1" applyFill="1" applyBorder="1" applyAlignment="1">
      <alignment horizontal="center" vertical="center"/>
    </xf>
    <xf numFmtId="164" fontId="66" fillId="0" borderId="18" xfId="73" applyNumberFormat="1" applyFont="1" applyBorder="1" applyAlignment="1">
      <alignment horizontal="center" vertical="center"/>
    </xf>
    <xf numFmtId="164" fontId="66" fillId="0" borderId="19" xfId="73" applyNumberFormat="1" applyFont="1" applyBorder="1" applyAlignment="1">
      <alignment horizontal="center" vertical="center"/>
    </xf>
    <xf numFmtId="0" fontId="115" fillId="28" borderId="33" xfId="0" applyFont="1" applyFill="1" applyBorder="1" applyAlignment="1">
      <alignment horizontal="center" vertical="center"/>
    </xf>
    <xf numFmtId="0" fontId="115" fillId="28" borderId="36" xfId="0" applyFont="1" applyFill="1" applyBorder="1" applyAlignment="1">
      <alignment horizontal="center" vertical="center"/>
    </xf>
    <xf numFmtId="0" fontId="115" fillId="28" borderId="37" xfId="0" applyFont="1" applyFill="1" applyBorder="1" applyAlignment="1">
      <alignment horizontal="center" vertical="center"/>
    </xf>
    <xf numFmtId="0" fontId="115" fillId="28" borderId="18" xfId="0" applyFont="1" applyFill="1" applyBorder="1"/>
    <xf numFmtId="0" fontId="147" fillId="28" borderId="18" xfId="0" applyFont="1" applyFill="1" applyBorder="1" applyAlignment="1">
      <alignment horizontal="center" vertical="center"/>
    </xf>
    <xf numFmtId="0" fontId="115" fillId="28" borderId="17" xfId="0" applyFont="1" applyFill="1" applyBorder="1"/>
    <xf numFmtId="0" fontId="98" fillId="0" borderId="0" xfId="73" applyFont="1" applyAlignment="1">
      <alignment horizontal="center" vertical="center"/>
    </xf>
    <xf numFmtId="0" fontId="116" fillId="0" borderId="0" xfId="73" applyFont="1" applyAlignment="1">
      <alignment horizontal="center" vertical="center"/>
    </xf>
    <xf numFmtId="0" fontId="115" fillId="28" borderId="17" xfId="0" applyFont="1" applyFill="1" applyBorder="1" applyAlignment="1">
      <alignment horizontal="center" vertical="center"/>
    </xf>
    <xf numFmtId="0" fontId="115" fillId="28" borderId="18" xfId="0" applyFont="1" applyFill="1" applyBorder="1" applyAlignment="1">
      <alignment horizontal="center" vertical="center"/>
    </xf>
    <xf numFmtId="0" fontId="78" fillId="27" borderId="42" xfId="0" applyFont="1" applyFill="1" applyBorder="1" applyAlignment="1">
      <alignment horizontal="center" vertical="center"/>
    </xf>
    <xf numFmtId="0" fontId="78" fillId="27" borderId="30" xfId="0" applyFont="1" applyFill="1" applyBorder="1" applyAlignment="1">
      <alignment horizontal="center" vertical="center"/>
    </xf>
    <xf numFmtId="0" fontId="118" fillId="27" borderId="14" xfId="0" applyFont="1" applyFill="1" applyBorder="1" applyAlignment="1">
      <alignment horizontal="center" vertical="center"/>
    </xf>
    <xf numFmtId="0" fontId="118" fillId="27" borderId="13" xfId="0" applyFont="1" applyFill="1" applyBorder="1" applyAlignment="1">
      <alignment horizontal="center" vertical="center"/>
    </xf>
    <xf numFmtId="0" fontId="118" fillId="27" borderId="38" xfId="0" applyFont="1" applyFill="1" applyBorder="1" applyAlignment="1">
      <alignment horizontal="center" vertical="center"/>
    </xf>
    <xf numFmtId="0" fontId="72" fillId="28" borderId="58" xfId="0" applyFont="1" applyFill="1" applyBorder="1" applyAlignment="1">
      <alignment horizontal="center" vertical="center"/>
    </xf>
    <xf numFmtId="0" fontId="72" fillId="28" borderId="54" xfId="0" applyFont="1" applyFill="1" applyBorder="1" applyAlignment="1">
      <alignment horizontal="center" vertical="center"/>
    </xf>
    <xf numFmtId="0" fontId="115" fillId="28" borderId="33" xfId="73" applyFont="1" applyFill="1" applyBorder="1" applyAlignment="1">
      <alignment horizontal="center" vertical="center" wrapText="1"/>
    </xf>
    <xf numFmtId="0" fontId="115" fillId="28" borderId="26" xfId="73" applyFont="1" applyFill="1" applyBorder="1" applyAlignment="1">
      <alignment horizontal="center" vertical="center" wrapText="1"/>
    </xf>
    <xf numFmtId="0" fontId="115" fillId="28" borderId="24" xfId="73" applyFont="1" applyFill="1" applyBorder="1" applyAlignment="1">
      <alignment horizontal="center" vertical="center"/>
    </xf>
    <xf numFmtId="0" fontId="115" fillId="28" borderId="27" xfId="73" applyFont="1" applyFill="1" applyBorder="1" applyAlignment="1">
      <alignment horizontal="center" vertical="center"/>
    </xf>
    <xf numFmtId="0" fontId="115" fillId="28" borderId="35" xfId="0" applyFont="1" applyFill="1" applyBorder="1" applyAlignment="1">
      <alignment horizontal="center" vertical="center"/>
    </xf>
    <xf numFmtId="0" fontId="115" fillId="28" borderId="54" xfId="0" applyFont="1" applyFill="1" applyBorder="1"/>
    <xf numFmtId="0" fontId="115" fillId="28" borderId="69" xfId="0" applyFont="1" applyFill="1" applyBorder="1" applyAlignment="1">
      <alignment horizontal="center" vertical="center"/>
    </xf>
    <xf numFmtId="0" fontId="115" fillId="28" borderId="71" xfId="0" applyFont="1" applyFill="1" applyBorder="1" applyAlignment="1">
      <alignment horizontal="center" vertical="center"/>
    </xf>
    <xf numFmtId="0" fontId="72" fillId="28" borderId="31" xfId="0" applyFont="1" applyFill="1" applyBorder="1" applyAlignment="1">
      <alignment horizontal="center" vertical="center"/>
    </xf>
    <xf numFmtId="0" fontId="72" fillId="28" borderId="17" xfId="0" applyFont="1" applyFill="1" applyBorder="1"/>
    <xf numFmtId="0" fontId="72" fillId="28" borderId="18" xfId="0" applyFont="1" applyFill="1" applyBorder="1"/>
    <xf numFmtId="0" fontId="72" fillId="28" borderId="37" xfId="0" applyFont="1" applyFill="1" applyBorder="1" applyAlignment="1">
      <alignment horizontal="center" vertical="center"/>
    </xf>
    <xf numFmtId="0" fontId="114" fillId="0" borderId="0" xfId="73" applyFont="1" applyAlignment="1">
      <alignment horizontal="center" vertical="center"/>
    </xf>
    <xf numFmtId="0" fontId="150" fillId="0" borderId="0" xfId="73" applyFont="1" applyAlignment="1">
      <alignment horizontal="center" vertical="center"/>
    </xf>
    <xf numFmtId="0" fontId="71" fillId="0" borderId="0" xfId="73" applyFont="1" applyAlignment="1">
      <alignment horizontal="center" vertical="center" wrapText="1"/>
    </xf>
    <xf numFmtId="0" fontId="143" fillId="0" borderId="0" xfId="73" applyFont="1" applyAlignment="1">
      <alignment horizontal="center" vertical="center"/>
    </xf>
    <xf numFmtId="0" fontId="89" fillId="0" borderId="0" xfId="0" applyFont="1" applyAlignment="1">
      <alignment vertical="center"/>
    </xf>
    <xf numFmtId="171" fontId="77" fillId="0" borderId="0" xfId="73" applyNumberFormat="1" applyFont="1" applyAlignment="1">
      <alignment horizontal="center" vertical="center"/>
    </xf>
    <xf numFmtId="0" fontId="72" fillId="28" borderId="53" xfId="0" applyFont="1" applyFill="1" applyBorder="1" applyAlignment="1">
      <alignment horizontal="center" vertical="center"/>
    </xf>
    <xf numFmtId="0" fontId="72" fillId="28" borderId="50" xfId="0" applyFont="1" applyFill="1" applyBorder="1" applyAlignment="1">
      <alignment horizontal="center" vertical="center"/>
    </xf>
    <xf numFmtId="0" fontId="147" fillId="28" borderId="51" xfId="0" applyFont="1" applyFill="1" applyBorder="1" applyAlignment="1">
      <alignment horizontal="center" vertical="center"/>
    </xf>
    <xf numFmtId="0" fontId="147" fillId="28" borderId="52" xfId="0" applyFont="1" applyFill="1" applyBorder="1" applyAlignment="1">
      <alignment horizontal="center" vertical="center"/>
    </xf>
    <xf numFmtId="0" fontId="112" fillId="0" borderId="0" xfId="0" applyFont="1" applyAlignment="1">
      <alignment horizontal="left" vertical="center" wrapText="1"/>
    </xf>
    <xf numFmtId="0" fontId="86" fillId="0" borderId="0" xfId="0" applyFont="1" applyAlignment="1">
      <alignment horizontal="left" vertical="center" wrapText="1"/>
    </xf>
    <xf numFmtId="0" fontId="74" fillId="0" borderId="0" xfId="73" applyFont="1" applyAlignment="1">
      <alignment horizontal="center" vertical="center"/>
    </xf>
    <xf numFmtId="0" fontId="160" fillId="0" borderId="0" xfId="73" applyFont="1" applyAlignment="1">
      <alignment horizontal="center" vertical="center"/>
    </xf>
    <xf numFmtId="0" fontId="71" fillId="0" borderId="0" xfId="73" applyFont="1" applyAlignment="1">
      <alignment horizontal="center" vertical="center"/>
    </xf>
    <xf numFmtId="0" fontId="3" fillId="0" borderId="0" xfId="73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 applyAlignment="1">
      <alignment vertical="center"/>
    </xf>
    <xf numFmtId="0" fontId="41" fillId="0" borderId="0" xfId="73" applyFont="1" applyAlignment="1">
      <alignment horizontal="left"/>
    </xf>
    <xf numFmtId="0" fontId="55" fillId="0" borderId="0" xfId="89" applyFont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55" fillId="0" borderId="0" xfId="89" applyFont="1" applyAlignment="1" applyProtection="1">
      <alignment horizontal="left" vertical="center"/>
    </xf>
    <xf numFmtId="0" fontId="3" fillId="0" borderId="0" xfId="73" applyFont="1" applyAlignment="1">
      <alignment horizontal="left"/>
    </xf>
    <xf numFmtId="0" fontId="40" fillId="0" borderId="0" xfId="0" applyFont="1" applyAlignment="1">
      <alignment horizontal="left" vertical="center"/>
    </xf>
    <xf numFmtId="165" fontId="48" fillId="0" borderId="14" xfId="0" applyNumberFormat="1" applyFont="1" applyBorder="1" applyAlignment="1">
      <alignment horizontal="center" vertical="center"/>
    </xf>
    <xf numFmtId="165" fontId="48" fillId="0" borderId="38" xfId="0" applyNumberFormat="1" applyFont="1" applyBorder="1" applyAlignment="1">
      <alignment horizontal="center" vertical="center"/>
    </xf>
    <xf numFmtId="0" fontId="44" fillId="24" borderId="14" xfId="0" applyFont="1" applyFill="1" applyBorder="1" applyAlignment="1">
      <alignment horizontal="center" vertical="center"/>
    </xf>
    <xf numFmtId="0" fontId="44" fillId="24" borderId="13" xfId="0" applyFont="1" applyFill="1" applyBorder="1" applyAlignment="1">
      <alignment horizontal="center" vertical="center"/>
    </xf>
    <xf numFmtId="0" fontId="44" fillId="24" borderId="38" xfId="0" applyFont="1" applyFill="1" applyBorder="1" applyAlignment="1">
      <alignment horizontal="center" vertical="center"/>
    </xf>
    <xf numFmtId="165" fontId="50" fillId="0" borderId="44" xfId="0" applyNumberFormat="1" applyFont="1" applyBorder="1" applyAlignment="1">
      <alignment horizontal="center" vertical="center"/>
    </xf>
    <xf numFmtId="165" fontId="50" fillId="0" borderId="45" xfId="0" applyNumberFormat="1" applyFont="1" applyBorder="1" applyAlignment="1">
      <alignment horizontal="center" vertical="center"/>
    </xf>
    <xf numFmtId="166" fontId="48" fillId="0" borderId="14" xfId="0" applyNumberFormat="1" applyFont="1" applyBorder="1" applyAlignment="1">
      <alignment horizontal="center" vertical="center"/>
    </xf>
    <xf numFmtId="166" fontId="48" fillId="0" borderId="38" xfId="0" applyNumberFormat="1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166" fontId="50" fillId="0" borderId="14" xfId="0" applyNumberFormat="1" applyFont="1" applyBorder="1" applyAlignment="1">
      <alignment horizontal="center" vertical="center"/>
    </xf>
    <xf numFmtId="166" fontId="50" fillId="0" borderId="13" xfId="0" applyNumberFormat="1" applyFont="1" applyBorder="1" applyAlignment="1">
      <alignment horizontal="center" vertical="center"/>
    </xf>
    <xf numFmtId="166" fontId="50" fillId="0" borderId="38" xfId="0" applyNumberFormat="1" applyFont="1" applyBorder="1" applyAlignment="1">
      <alignment horizontal="center" vertical="center"/>
    </xf>
    <xf numFmtId="165" fontId="48" fillId="0" borderId="12" xfId="0" applyNumberFormat="1" applyFont="1" applyBorder="1" applyAlignment="1">
      <alignment horizontal="center" vertical="center"/>
    </xf>
    <xf numFmtId="166" fontId="48" fillId="0" borderId="12" xfId="0" applyNumberFormat="1" applyFont="1" applyBorder="1" applyAlignment="1">
      <alignment horizontal="center" vertical="center"/>
    </xf>
    <xf numFmtId="165" fontId="60" fillId="0" borderId="12" xfId="0" applyNumberFormat="1" applyFont="1" applyBorder="1" applyAlignment="1">
      <alignment horizontal="center" vertical="center"/>
    </xf>
    <xf numFmtId="165" fontId="50" fillId="0" borderId="29" xfId="0" applyNumberFormat="1" applyFont="1" applyBorder="1" applyAlignment="1">
      <alignment horizontal="center" vertical="center"/>
    </xf>
    <xf numFmtId="165" fontId="50" fillId="0" borderId="41" xfId="0" applyNumberFormat="1" applyFont="1" applyBorder="1" applyAlignment="1">
      <alignment horizontal="center" vertical="center"/>
    </xf>
    <xf numFmtId="165" fontId="50" fillId="0" borderId="42" xfId="0" applyNumberFormat="1" applyFont="1" applyBorder="1" applyAlignment="1">
      <alignment horizontal="center" vertical="center"/>
    </xf>
    <xf numFmtId="165" fontId="50" fillId="0" borderId="43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166" fontId="3" fillId="0" borderId="38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38" xfId="0" applyNumberFormat="1" applyFont="1" applyBorder="1" applyAlignment="1">
      <alignment horizontal="center" vertical="center"/>
    </xf>
    <xf numFmtId="0" fontId="58" fillId="0" borderId="0" xfId="73" applyFont="1" applyAlignment="1">
      <alignment horizontal="center" vertical="center"/>
    </xf>
    <xf numFmtId="0" fontId="3" fillId="0" borderId="0" xfId="73" applyFont="1" applyAlignment="1">
      <alignment horizontal="center" vertical="center"/>
    </xf>
    <xf numFmtId="0" fontId="40" fillId="0" borderId="0" xfId="73" applyFont="1" applyAlignment="1">
      <alignment horizontal="center" vertical="center"/>
    </xf>
    <xf numFmtId="0" fontId="44" fillId="24" borderId="12" xfId="0" applyFont="1" applyFill="1" applyBorder="1" applyAlignment="1">
      <alignment horizontal="center" vertical="center"/>
    </xf>
  </cellXfs>
  <cellStyles count="10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강조색1" xfId="7" xr:uid="{00000000-0005-0000-0000-000006000000}"/>
    <cellStyle name="20% - 강조색2" xfId="8" xr:uid="{00000000-0005-0000-0000-000007000000}"/>
    <cellStyle name="20% - 강조색3" xfId="9" xr:uid="{00000000-0005-0000-0000-000008000000}"/>
    <cellStyle name="20% - 강조색4" xfId="10" xr:uid="{00000000-0005-0000-0000-000009000000}"/>
    <cellStyle name="20% - 강조색5" xfId="11" xr:uid="{00000000-0005-0000-0000-00000A000000}"/>
    <cellStyle name="20% - 강조색6" xfId="12" xr:uid="{00000000-0005-0000-0000-00000B000000}"/>
    <cellStyle name="3232" xfId="13" xr:uid="{00000000-0005-0000-0000-00000C000000}"/>
    <cellStyle name="40% - Accent1" xfId="14" xr:uid="{00000000-0005-0000-0000-00000D000000}"/>
    <cellStyle name="40% - Accent2" xfId="15" xr:uid="{00000000-0005-0000-0000-00000E000000}"/>
    <cellStyle name="40% - Accent3" xfId="16" xr:uid="{00000000-0005-0000-0000-00000F000000}"/>
    <cellStyle name="40% - Accent4" xfId="17" xr:uid="{00000000-0005-0000-0000-000010000000}"/>
    <cellStyle name="40% - Accent5" xfId="18" xr:uid="{00000000-0005-0000-0000-000011000000}"/>
    <cellStyle name="40% - Accent6" xfId="19" xr:uid="{00000000-0005-0000-0000-000012000000}"/>
    <cellStyle name="40% - 강조색1" xfId="20" xr:uid="{00000000-0005-0000-0000-000013000000}"/>
    <cellStyle name="40% - 강조색2" xfId="21" xr:uid="{00000000-0005-0000-0000-000014000000}"/>
    <cellStyle name="40% - 강조색3" xfId="22" xr:uid="{00000000-0005-0000-0000-000015000000}"/>
    <cellStyle name="40% - 강조색4" xfId="23" xr:uid="{00000000-0005-0000-0000-000016000000}"/>
    <cellStyle name="40% - 강조색5" xfId="24" xr:uid="{00000000-0005-0000-0000-000017000000}"/>
    <cellStyle name="40% - 강조색6" xfId="25" xr:uid="{00000000-0005-0000-0000-000018000000}"/>
    <cellStyle name="60% - Accent1" xfId="26" xr:uid="{00000000-0005-0000-0000-000019000000}"/>
    <cellStyle name="60% - Accent2" xfId="27" xr:uid="{00000000-0005-0000-0000-00001A000000}"/>
    <cellStyle name="60% - Accent3" xfId="28" xr:uid="{00000000-0005-0000-0000-00001B000000}"/>
    <cellStyle name="60% - Accent4" xfId="29" xr:uid="{00000000-0005-0000-0000-00001C000000}"/>
    <cellStyle name="60% - Accent5" xfId="30" xr:uid="{00000000-0005-0000-0000-00001D000000}"/>
    <cellStyle name="60% - Accent6" xfId="31" xr:uid="{00000000-0005-0000-0000-00001E000000}"/>
    <cellStyle name="60% - 강조색1" xfId="32" xr:uid="{00000000-0005-0000-0000-00001F000000}"/>
    <cellStyle name="60% - 강조색2" xfId="33" xr:uid="{00000000-0005-0000-0000-000020000000}"/>
    <cellStyle name="60% - 강조색3" xfId="34" xr:uid="{00000000-0005-0000-0000-000021000000}"/>
    <cellStyle name="60% - 강조색4" xfId="35" xr:uid="{00000000-0005-0000-0000-000022000000}"/>
    <cellStyle name="60% - 강조색5" xfId="36" xr:uid="{00000000-0005-0000-0000-000023000000}"/>
    <cellStyle name="60% - 강조색6" xfId="37" xr:uid="{00000000-0005-0000-0000-000024000000}"/>
    <cellStyle name="Accent1" xfId="38" xr:uid="{00000000-0005-0000-0000-000025000000}"/>
    <cellStyle name="Accent2" xfId="39" xr:uid="{00000000-0005-0000-0000-000026000000}"/>
    <cellStyle name="Accent3" xfId="40" xr:uid="{00000000-0005-0000-0000-000027000000}"/>
    <cellStyle name="Accent4" xfId="41" xr:uid="{00000000-0005-0000-0000-000028000000}"/>
    <cellStyle name="Accent5" xfId="42" xr:uid="{00000000-0005-0000-0000-000029000000}"/>
    <cellStyle name="Accent6" xfId="43" xr:uid="{00000000-0005-0000-0000-00002A000000}"/>
    <cellStyle name="Bad" xfId="44" xr:uid="{00000000-0005-0000-0000-00002B000000}"/>
    <cellStyle name="Calculation" xfId="45" xr:uid="{00000000-0005-0000-0000-00002C000000}"/>
    <cellStyle name="Check Cell" xfId="46" xr:uid="{00000000-0005-0000-0000-00002D000000}"/>
    <cellStyle name="Explanatory Text" xfId="47" xr:uid="{00000000-0005-0000-0000-00002E000000}"/>
    <cellStyle name="Good" xfId="48" xr:uid="{00000000-0005-0000-0000-00002F000000}"/>
    <cellStyle name="Heading 1" xfId="49" xr:uid="{00000000-0005-0000-0000-000030000000}"/>
    <cellStyle name="Heading 2" xfId="50" xr:uid="{00000000-0005-0000-0000-000031000000}"/>
    <cellStyle name="Heading 3" xfId="51" xr:uid="{00000000-0005-0000-0000-000032000000}"/>
    <cellStyle name="Heading 4" xfId="52" xr:uid="{00000000-0005-0000-0000-000033000000}"/>
    <cellStyle name="Hyperlink 2" xfId="53" xr:uid="{00000000-0005-0000-0000-000034000000}"/>
    <cellStyle name="Input" xfId="54" xr:uid="{00000000-0005-0000-0000-000035000000}"/>
    <cellStyle name="LineTableBorder" xfId="55" xr:uid="{00000000-0005-0000-0000-000036000000}"/>
    <cellStyle name="Linked Cell" xfId="56" xr:uid="{00000000-0005-0000-0000-000037000000}"/>
    <cellStyle name="Neutral" xfId="57" xr:uid="{00000000-0005-0000-0000-000038000000}"/>
    <cellStyle name="Normal 2" xfId="58" xr:uid="{00000000-0005-0000-0000-000039000000}"/>
    <cellStyle name="Normal 3" xfId="59" xr:uid="{00000000-0005-0000-0000-00003A000000}"/>
    <cellStyle name="Normal 4" xfId="60" xr:uid="{00000000-0005-0000-0000-00003B000000}"/>
    <cellStyle name="Normal 4 2" xfId="61" xr:uid="{00000000-0005-0000-0000-00003C000000}"/>
    <cellStyle name="Normal 5" xfId="62" xr:uid="{00000000-0005-0000-0000-00003D000000}"/>
    <cellStyle name="Normal 5 2" xfId="63" xr:uid="{00000000-0005-0000-0000-00003E000000}"/>
    <cellStyle name="Normal_FAS THAILAND (2)" xfId="64" xr:uid="{00000000-0005-0000-0000-00003F000000}"/>
    <cellStyle name="Note" xfId="65" xr:uid="{00000000-0005-0000-0000-000040000000}"/>
    <cellStyle name="Output" xfId="66" xr:uid="{00000000-0005-0000-0000-000041000000}"/>
    <cellStyle name="Title" xfId="67" xr:uid="{00000000-0005-0000-0000-000042000000}"/>
    <cellStyle name="Total" xfId="68" xr:uid="{00000000-0005-0000-0000-000043000000}"/>
    <cellStyle name="Warning Text" xfId="69" xr:uid="{00000000-0005-0000-0000-000044000000}"/>
    <cellStyle name="一般" xfId="0" builtinId="0"/>
    <cellStyle name="一般 2" xfId="70" xr:uid="{00000000-0005-0000-0000-000046000000}"/>
    <cellStyle name="一般 3" xfId="71" xr:uid="{00000000-0005-0000-0000-000047000000}"/>
    <cellStyle name="一般 4" xfId="72" xr:uid="{00000000-0005-0000-0000-000048000000}"/>
    <cellStyle name="一般_Bien Dong Shipping Schedule" xfId="73" xr:uid="{00000000-0005-0000-0000-000049000000}"/>
    <cellStyle name="강조색1" xfId="74" xr:uid="{00000000-0005-0000-0000-00004A000000}"/>
    <cellStyle name="강조색2" xfId="75" xr:uid="{00000000-0005-0000-0000-00004B000000}"/>
    <cellStyle name="강조색3" xfId="76" xr:uid="{00000000-0005-0000-0000-00004C000000}"/>
    <cellStyle name="강조색4" xfId="77" xr:uid="{00000000-0005-0000-0000-00004D000000}"/>
    <cellStyle name="강조색5" xfId="78" xr:uid="{00000000-0005-0000-0000-00004E000000}"/>
    <cellStyle name="강조색6" xfId="79" xr:uid="{00000000-0005-0000-0000-00004F000000}"/>
    <cellStyle name="경고문" xfId="80" xr:uid="{00000000-0005-0000-0000-000050000000}"/>
    <cellStyle name="계산" xfId="81" xr:uid="{00000000-0005-0000-0000-000051000000}"/>
    <cellStyle name="나쁨" xfId="84" xr:uid="{00000000-0005-0000-0000-000052000000}"/>
    <cellStyle name="好_SZ DIRECT SVC" xfId="82" xr:uid="{00000000-0005-0000-0000-000053000000}"/>
    <cellStyle name="好_SZ DIRECT SVC_01-Shenzhen Direct svc" xfId="83" xr:uid="{00000000-0005-0000-0000-000054000000}"/>
    <cellStyle name="常规_SZ DIRECT SVC" xfId="86" xr:uid="{00000000-0005-0000-0000-000055000000}"/>
    <cellStyle name="超連結" xfId="88" builtinId="8"/>
    <cellStyle name="超連結 2" xfId="89" xr:uid="{00000000-0005-0000-0000-000057000000}"/>
    <cellStyle name="樣式 1" xfId="101" xr:uid="{00000000-0005-0000-0000-000058000000}"/>
    <cellStyle name="메모" xfId="85" xr:uid="{00000000-0005-0000-0000-000059000000}"/>
    <cellStyle name="보통" xfId="87" xr:uid="{00000000-0005-0000-0000-00005A000000}"/>
    <cellStyle name="壞_01-Shenzhen Direct svc" xfId="104" xr:uid="{00000000-0005-0000-0000-00005B000000}"/>
    <cellStyle name="설명 텍스트" xfId="90" xr:uid="{00000000-0005-0000-0000-00005C000000}"/>
    <cellStyle name="셀 확인" xfId="91" xr:uid="{00000000-0005-0000-0000-00005D000000}"/>
    <cellStyle name="연결된 셀" xfId="92" xr:uid="{00000000-0005-0000-0000-00005E000000}"/>
    <cellStyle name="요약" xfId="93" xr:uid="{00000000-0005-0000-0000-00005F000000}"/>
    <cellStyle name="입력" xfId="94" xr:uid="{00000000-0005-0000-0000-000060000000}"/>
    <cellStyle name="제목" xfId="95" xr:uid="{00000000-0005-0000-0000-000061000000}"/>
    <cellStyle name="제목 1" xfId="96" xr:uid="{00000000-0005-0000-0000-000062000000}"/>
    <cellStyle name="제목 2" xfId="97" xr:uid="{00000000-0005-0000-0000-000063000000}"/>
    <cellStyle name="제목 3" xfId="98" xr:uid="{00000000-0005-0000-0000-000064000000}"/>
    <cellStyle name="제목 4" xfId="99" xr:uid="{00000000-0005-0000-0000-000065000000}"/>
    <cellStyle name="좋음" xfId="100" xr:uid="{00000000-0005-0000-0000-000066000000}"/>
    <cellStyle name="출력" xfId="102" xr:uid="{00000000-0005-0000-0000-000067000000}"/>
    <cellStyle name="표준 2" xfId="103" xr:uid="{00000000-0005-0000-0000-000068000000}"/>
  </cellStyles>
  <dxfs count="0"/>
  <tableStyles count="0" defaultTableStyle="TableStyleMedium9" defaultPivotStyle="PivotStyleLight16"/>
  <colors>
    <mruColors>
      <color rgb="FF0000FF"/>
      <color rgb="FF9966FF"/>
      <color rgb="FFDF07C5"/>
      <color rgb="FFFF3300"/>
      <color rgb="FFFF9900"/>
      <color rgb="FFFF0066"/>
      <color rgb="FFA61A9C"/>
      <color rgb="FFFF0000"/>
      <color rgb="FF9999FF"/>
      <color rgb="FFF94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125730</xdr:rowOff>
    </xdr:from>
    <xdr:to>
      <xdr:col>10</xdr:col>
      <xdr:colOff>108585</xdr:colOff>
      <xdr:row>5</xdr:row>
      <xdr:rowOff>64770</xdr:rowOff>
    </xdr:to>
    <xdr:pic>
      <xdr:nvPicPr>
        <xdr:cNvPr id="36158" name="圖片 2" descr="WMCL.png">
          <a:extLst>
            <a:ext uri="{FF2B5EF4-FFF2-40B4-BE49-F238E27FC236}">
              <a16:creationId xmlns:a16="http://schemas.microsoft.com/office/drawing/2014/main" id="{00000000-0008-0000-0000-00003E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1895" y="125730"/>
          <a:ext cx="1266825" cy="1348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38101</xdr:colOff>
      <xdr:row>1</xdr:row>
      <xdr:rowOff>109824</xdr:rowOff>
    </xdr:from>
    <xdr:to>
      <xdr:col>10</xdr:col>
      <xdr:colOff>68581</xdr:colOff>
      <xdr:row>5</xdr:row>
      <xdr:rowOff>95249</xdr:rowOff>
    </xdr:to>
    <xdr:pic>
      <xdr:nvPicPr>
        <xdr:cNvPr id="4" name="圖片 2" descr="WMCL.png">
          <a:extLst>
            <a:ext uri="{FF2B5EF4-FFF2-40B4-BE49-F238E27FC236}">
              <a16:creationId xmlns:a16="http://schemas.microsoft.com/office/drawing/2014/main" id="{AA900308-8CE9-4FCE-B093-79951DF7D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8181" y="239364"/>
          <a:ext cx="1188720" cy="126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755015</xdr:colOff>
      <xdr:row>1</xdr:row>
      <xdr:rowOff>134620</xdr:rowOff>
    </xdr:from>
    <xdr:to>
      <xdr:col>11</xdr:col>
      <xdr:colOff>957422</xdr:colOff>
      <xdr:row>5</xdr:row>
      <xdr:rowOff>180340</xdr:rowOff>
    </xdr:to>
    <xdr:pic>
      <xdr:nvPicPr>
        <xdr:cNvPr id="3" name="圖片 2" descr="WMCL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4148" y="261620"/>
          <a:ext cx="1252273" cy="1349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253988</xdr:colOff>
      <xdr:row>1</xdr:row>
      <xdr:rowOff>124595</xdr:rowOff>
    </xdr:from>
    <xdr:to>
      <xdr:col>12</xdr:col>
      <xdr:colOff>105672</xdr:colOff>
      <xdr:row>5</xdr:row>
      <xdr:rowOff>86495</xdr:rowOff>
    </xdr:to>
    <xdr:pic>
      <xdr:nvPicPr>
        <xdr:cNvPr id="35642" name="圖片 2" descr="WMCL.png">
          <a:extLst>
            <a:ext uri="{FF2B5EF4-FFF2-40B4-BE49-F238E27FC236}">
              <a16:creationId xmlns:a16="http://schemas.microsoft.com/office/drawing/2014/main" id="{00000000-0008-0000-0200-00003A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261" y="255443"/>
          <a:ext cx="1229441" cy="1347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104775</xdr:rowOff>
    </xdr:from>
    <xdr:to>
      <xdr:col>3</xdr:col>
      <xdr:colOff>638175</xdr:colOff>
      <xdr:row>6</xdr:row>
      <xdr:rowOff>0</xdr:rowOff>
    </xdr:to>
    <xdr:pic>
      <xdr:nvPicPr>
        <xdr:cNvPr id="37019" name="Picture 2" descr="Z:\Admin\Company Logo\JPG Format\WMCL.jpg">
          <a:extLst>
            <a:ext uri="{FF2B5EF4-FFF2-40B4-BE49-F238E27FC236}">
              <a16:creationId xmlns:a16="http://schemas.microsoft.com/office/drawing/2014/main" id="{00000000-0008-0000-0300-00009B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04775"/>
          <a:ext cx="21907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sales@wmgroup.com.h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lvin@wmgroup.com.hk" TargetMode="External"/><Relationship Id="rId1" Type="http://schemas.openxmlformats.org/officeDocument/2006/relationships/hyperlink" Target="mailto:johnny@wmgroup.com.hk" TargetMode="External"/><Relationship Id="rId6" Type="http://schemas.openxmlformats.org/officeDocument/2006/relationships/hyperlink" Target="mailto:hkdoc@wmgroup.com.hk" TargetMode="External"/><Relationship Id="rId5" Type="http://schemas.openxmlformats.org/officeDocument/2006/relationships/hyperlink" Target="mailto:hkdoc@wmgroup.com.hk" TargetMode="External"/><Relationship Id="rId4" Type="http://schemas.openxmlformats.org/officeDocument/2006/relationships/hyperlink" Target="mailto:elsa@wmgroup.com.h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wmgroup.com.hk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alvin@wmgroup.com.hk" TargetMode="External"/><Relationship Id="rId1" Type="http://schemas.openxmlformats.org/officeDocument/2006/relationships/hyperlink" Target="mailto:johnny@wmgroup.com.hk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hkdoc@wmgroup.com.hk" TargetMode="External"/><Relationship Id="rId4" Type="http://schemas.openxmlformats.org/officeDocument/2006/relationships/hyperlink" Target="mailto:elsa@wmgroup.com.h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hnny@wmgroup.com.hk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hkdoc@wmgroup.com.hk" TargetMode="External"/><Relationship Id="rId1" Type="http://schemas.openxmlformats.org/officeDocument/2006/relationships/hyperlink" Target="mailto:elsa@wmgroup.com.hk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sales@wmgroup.com.hk" TargetMode="External"/><Relationship Id="rId4" Type="http://schemas.openxmlformats.org/officeDocument/2006/relationships/hyperlink" Target="mailto:alvin@wmgroup.com.h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erica@wm.com.hk" TargetMode="External"/><Relationship Id="rId13" Type="http://schemas.openxmlformats.org/officeDocument/2006/relationships/hyperlink" Target="mailto:eva@wm.com.hk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mailto:erica@wm.com.hk" TargetMode="External"/><Relationship Id="rId7" Type="http://schemas.openxmlformats.org/officeDocument/2006/relationships/hyperlink" Target="mailto:kelvin@wm.com.hk" TargetMode="External"/><Relationship Id="rId12" Type="http://schemas.openxmlformats.org/officeDocument/2006/relationships/hyperlink" Target="mailto:yan@wm.com.hk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mailto:kelvin@wm.com.hk" TargetMode="External"/><Relationship Id="rId16" Type="http://schemas.openxmlformats.org/officeDocument/2006/relationships/hyperlink" Target="mailto:eva@wm.com.hk" TargetMode="External"/><Relationship Id="rId1" Type="http://schemas.openxmlformats.org/officeDocument/2006/relationships/hyperlink" Target="mailto:elsa@wm.com.hk" TargetMode="External"/><Relationship Id="rId6" Type="http://schemas.openxmlformats.org/officeDocument/2006/relationships/hyperlink" Target="mailto:elsa@wm.com.hk" TargetMode="External"/><Relationship Id="rId11" Type="http://schemas.openxmlformats.org/officeDocument/2006/relationships/hyperlink" Target="mailto:yan@wm.com.hk" TargetMode="External"/><Relationship Id="rId5" Type="http://schemas.openxmlformats.org/officeDocument/2006/relationships/hyperlink" Target="mailto:yan@wm.com.hk" TargetMode="External"/><Relationship Id="rId15" Type="http://schemas.openxmlformats.org/officeDocument/2006/relationships/hyperlink" Target="mailto:elsa@wm.com.hk" TargetMode="External"/><Relationship Id="rId10" Type="http://schemas.openxmlformats.org/officeDocument/2006/relationships/hyperlink" Target="mailto:yan@wm.com.hk" TargetMode="External"/><Relationship Id="rId4" Type="http://schemas.openxmlformats.org/officeDocument/2006/relationships/hyperlink" Target="mailto:elsa@wm.com.hk" TargetMode="External"/><Relationship Id="rId9" Type="http://schemas.openxmlformats.org/officeDocument/2006/relationships/hyperlink" Target="mailto:elsa@wm.com.hk" TargetMode="External"/><Relationship Id="rId14" Type="http://schemas.openxmlformats.org/officeDocument/2006/relationships/hyperlink" Target="mailto:elsa@wm.com.h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87"/>
  <sheetViews>
    <sheetView showGridLines="0" topLeftCell="A6" zoomScaleNormal="100" zoomScaleSheetLayoutView="85" workbookViewId="0">
      <selection activeCell="D60" sqref="D60"/>
    </sheetView>
  </sheetViews>
  <sheetFormatPr defaultColWidth="8" defaultRowHeight="10.199999999999999"/>
  <cols>
    <col min="1" max="1" width="1.6640625" style="1" customWidth="1"/>
    <col min="2" max="2" width="26.88671875" style="2" customWidth="1"/>
    <col min="3" max="3" width="17.6640625" style="2" customWidth="1"/>
    <col min="4" max="4" width="12.88671875" style="6" customWidth="1"/>
    <col min="5" max="5" width="13.44140625" style="6" bestFit="1" customWidth="1"/>
    <col min="6" max="6" width="15.6640625" style="6" customWidth="1"/>
    <col min="7" max="7" width="9.6640625" style="6" customWidth="1"/>
    <col min="8" max="8" width="12" style="6" customWidth="1"/>
    <col min="9" max="9" width="12.21875" style="2" customWidth="1"/>
    <col min="10" max="10" width="16.88671875" style="2" customWidth="1"/>
    <col min="11" max="11" width="8.44140625" style="1" customWidth="1"/>
    <col min="12" max="16384" width="8" style="1"/>
  </cols>
  <sheetData>
    <row r="1" spans="2:15" ht="10.5" customHeight="1">
      <c r="B1" s="1"/>
      <c r="C1" s="1"/>
      <c r="D1" s="1"/>
      <c r="E1" s="1"/>
      <c r="F1" s="1"/>
      <c r="G1" s="1"/>
      <c r="H1" s="1"/>
      <c r="I1" s="1"/>
      <c r="J1" s="1"/>
    </row>
    <row r="2" spans="2:15" s="2" customFormat="1" ht="30.75" customHeight="1">
      <c r="B2" s="424" t="s">
        <v>281</v>
      </c>
      <c r="C2" s="424"/>
      <c r="D2" s="424"/>
      <c r="E2" s="424"/>
      <c r="F2" s="424"/>
      <c r="G2" s="424"/>
      <c r="H2" s="424"/>
      <c r="I2" s="424"/>
      <c r="J2" s="424"/>
    </row>
    <row r="3" spans="2:15" s="2" customFormat="1" ht="30.75" customHeight="1">
      <c r="B3" s="351"/>
      <c r="C3" s="438" t="s">
        <v>282</v>
      </c>
      <c r="D3" s="438"/>
      <c r="E3" s="438"/>
      <c r="F3" s="438"/>
      <c r="G3" s="438"/>
      <c r="H3" s="438"/>
      <c r="I3" s="438"/>
      <c r="J3" s="351"/>
    </row>
    <row r="4" spans="2:15" s="2" customFormat="1" ht="20.25" customHeight="1">
      <c r="B4" s="351"/>
      <c r="C4" s="439" t="s">
        <v>242</v>
      </c>
      <c r="D4" s="439"/>
      <c r="E4" s="439"/>
      <c r="F4" s="439"/>
      <c r="G4" s="439"/>
      <c r="H4" s="439"/>
      <c r="I4" s="439"/>
      <c r="J4" s="351"/>
    </row>
    <row r="5" spans="2:15" s="2" customFormat="1" ht="20.25" customHeight="1">
      <c r="B5" s="351"/>
      <c r="C5" s="423"/>
      <c r="D5" s="349" t="s">
        <v>362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</row>
    <row r="6" spans="2:15" s="2" customFormat="1" ht="20.25" customHeight="1">
      <c r="B6" s="359"/>
      <c r="D6" s="348" t="s">
        <v>363</v>
      </c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</row>
    <row r="7" spans="2:15" s="2" customFormat="1" ht="12.75" customHeight="1">
      <c r="B7" s="359" t="s">
        <v>68</v>
      </c>
      <c r="C7" s="3"/>
      <c r="D7" s="3"/>
      <c r="E7" s="3"/>
      <c r="F7" s="3"/>
      <c r="G7" s="3"/>
      <c r="H7" s="3"/>
      <c r="I7" s="3"/>
    </row>
    <row r="8" spans="2:15" ht="18" customHeight="1">
      <c r="B8" s="5" t="s">
        <v>0</v>
      </c>
      <c r="C8" s="5"/>
      <c r="D8" s="5"/>
      <c r="E8" s="5"/>
      <c r="F8" s="5"/>
      <c r="G8" s="5"/>
      <c r="H8" s="5"/>
      <c r="I8" s="360"/>
      <c r="J8" s="358">
        <v>44844</v>
      </c>
    </row>
    <row r="9" spans="2:15" ht="25.5" customHeight="1">
      <c r="B9" s="427" t="s">
        <v>137</v>
      </c>
      <c r="C9" s="428"/>
      <c r="D9" s="428"/>
      <c r="E9" s="428"/>
      <c r="F9" s="428"/>
      <c r="G9" s="428"/>
      <c r="H9" s="428"/>
      <c r="I9" s="428"/>
      <c r="J9" s="429"/>
    </row>
    <row r="10" spans="2:15" ht="15.75" customHeight="1">
      <c r="B10" s="432" t="s">
        <v>129</v>
      </c>
      <c r="C10" s="434" t="s">
        <v>1</v>
      </c>
      <c r="D10" s="430" t="s">
        <v>2</v>
      </c>
      <c r="E10" s="430" t="s">
        <v>3</v>
      </c>
      <c r="F10" s="425" t="s">
        <v>122</v>
      </c>
      <c r="G10" s="426"/>
      <c r="H10" s="426"/>
      <c r="I10" s="426"/>
      <c r="J10" s="361" t="s">
        <v>138</v>
      </c>
    </row>
    <row r="11" spans="2:15" ht="21.75" customHeight="1">
      <c r="B11" s="433"/>
      <c r="C11" s="435"/>
      <c r="D11" s="431"/>
      <c r="E11" s="431"/>
      <c r="F11" s="436" t="s">
        <v>44</v>
      </c>
      <c r="G11" s="437"/>
      <c r="H11" s="400" t="s">
        <v>5</v>
      </c>
      <c r="I11" s="400" t="s">
        <v>124</v>
      </c>
      <c r="J11" s="362" t="s">
        <v>5</v>
      </c>
    </row>
    <row r="12" spans="2:15" s="209" customFormat="1" ht="18.899999999999999" customHeight="1">
      <c r="B12" s="354" t="s">
        <v>293</v>
      </c>
      <c r="C12" s="294" t="s">
        <v>318</v>
      </c>
      <c r="D12" s="59" t="s">
        <v>11</v>
      </c>
      <c r="E12" s="59" t="s">
        <v>291</v>
      </c>
      <c r="F12" s="342">
        <v>44844</v>
      </c>
      <c r="G12" s="201">
        <v>0.95833333333333337</v>
      </c>
      <c r="H12" s="419">
        <v>44845</v>
      </c>
      <c r="I12" s="419">
        <v>44845</v>
      </c>
      <c r="J12" s="118">
        <v>44848</v>
      </c>
    </row>
    <row r="13" spans="2:15" s="209" customFormat="1" ht="18.899999999999999" customHeight="1">
      <c r="B13" s="320" t="s">
        <v>304</v>
      </c>
      <c r="C13" s="290" t="s">
        <v>298</v>
      </c>
      <c r="D13" s="59" t="s">
        <v>193</v>
      </c>
      <c r="E13" s="59" t="s">
        <v>240</v>
      </c>
      <c r="F13" s="415">
        <v>44845</v>
      </c>
      <c r="G13" s="201">
        <v>0.95833333333333337</v>
      </c>
      <c r="H13" s="418">
        <v>44849</v>
      </c>
      <c r="I13" s="418">
        <v>44849</v>
      </c>
      <c r="J13" s="202">
        <v>44850</v>
      </c>
    </row>
    <row r="14" spans="2:15" s="209" customFormat="1" ht="18.899999999999999" customHeight="1">
      <c r="B14" s="354" t="s">
        <v>302</v>
      </c>
      <c r="C14" s="294" t="s">
        <v>303</v>
      </c>
      <c r="D14" s="59" t="s">
        <v>257</v>
      </c>
      <c r="E14" s="59" t="s">
        <v>258</v>
      </c>
      <c r="F14" s="200">
        <v>44845</v>
      </c>
      <c r="G14" s="297" t="s">
        <v>259</v>
      </c>
      <c r="H14" s="419">
        <v>44846</v>
      </c>
      <c r="I14" s="419">
        <v>44847</v>
      </c>
      <c r="J14" s="118">
        <v>44850</v>
      </c>
    </row>
    <row r="15" spans="2:15" s="209" customFormat="1" ht="18.899999999999999" customHeight="1">
      <c r="B15" s="354" t="s">
        <v>292</v>
      </c>
      <c r="C15" s="294" t="s">
        <v>309</v>
      </c>
      <c r="D15" s="59" t="s">
        <v>11</v>
      </c>
      <c r="E15" s="59" t="s">
        <v>291</v>
      </c>
      <c r="F15" s="342">
        <v>44852</v>
      </c>
      <c r="G15" s="201">
        <v>0.95833333333333337</v>
      </c>
      <c r="H15" s="419">
        <v>44853</v>
      </c>
      <c r="I15" s="419">
        <v>44853</v>
      </c>
      <c r="J15" s="118">
        <v>44855</v>
      </c>
    </row>
    <row r="16" spans="2:15" s="209" customFormat="1" ht="18.899999999999999" customHeight="1">
      <c r="B16" s="320" t="s">
        <v>280</v>
      </c>
      <c r="C16" s="290" t="s">
        <v>313</v>
      </c>
      <c r="D16" s="59" t="s">
        <v>193</v>
      </c>
      <c r="E16" s="59" t="s">
        <v>240</v>
      </c>
      <c r="F16" s="200">
        <v>44852</v>
      </c>
      <c r="G16" s="201">
        <v>0.95833333333333337</v>
      </c>
      <c r="H16" s="419">
        <v>44854</v>
      </c>
      <c r="I16" s="419">
        <v>44855</v>
      </c>
      <c r="J16" s="118">
        <v>44856</v>
      </c>
    </row>
    <row r="17" spans="2:10" s="209" customFormat="1" ht="18.899999999999999" customHeight="1">
      <c r="B17" s="320" t="s">
        <v>297</v>
      </c>
      <c r="C17" s="290" t="s">
        <v>306</v>
      </c>
      <c r="D17" s="59" t="s">
        <v>263</v>
      </c>
      <c r="E17" s="59" t="s">
        <v>279</v>
      </c>
      <c r="F17" s="200">
        <v>44852</v>
      </c>
      <c r="G17" s="201">
        <v>0.91666666666666663</v>
      </c>
      <c r="H17" s="419">
        <v>44852</v>
      </c>
      <c r="I17" s="419">
        <v>44853</v>
      </c>
      <c r="J17" s="118">
        <v>44855</v>
      </c>
    </row>
    <row r="18" spans="2:10" s="78" customFormat="1" ht="18.899999999999999" customHeight="1">
      <c r="B18" s="354" t="s">
        <v>307</v>
      </c>
      <c r="C18" s="294" t="s">
        <v>308</v>
      </c>
      <c r="D18" s="59" t="s">
        <v>257</v>
      </c>
      <c r="E18" s="59" t="s">
        <v>258</v>
      </c>
      <c r="F18" s="207">
        <v>44853</v>
      </c>
      <c r="G18" s="201">
        <v>0.95833333333333337</v>
      </c>
      <c r="H18" s="356">
        <v>44854</v>
      </c>
      <c r="I18" s="419">
        <v>44855</v>
      </c>
      <c r="J18" s="353">
        <v>44859</v>
      </c>
    </row>
    <row r="19" spans="2:10" s="78" customFormat="1" ht="18.899999999999999" customHeight="1">
      <c r="B19" s="354" t="s">
        <v>310</v>
      </c>
      <c r="C19" s="294" t="s">
        <v>311</v>
      </c>
      <c r="D19" s="59" t="s">
        <v>11</v>
      </c>
      <c r="E19" s="59" t="s">
        <v>289</v>
      </c>
      <c r="F19" s="342">
        <v>44854</v>
      </c>
      <c r="G19" s="201">
        <v>0.95833333333333337</v>
      </c>
      <c r="H19" s="419">
        <v>44855</v>
      </c>
      <c r="I19" s="419">
        <v>44856</v>
      </c>
      <c r="J19" s="118">
        <v>44858</v>
      </c>
    </row>
    <row r="20" spans="2:10" s="78" customFormat="1" ht="18.899999999999999" customHeight="1">
      <c r="B20" s="320" t="s">
        <v>284</v>
      </c>
      <c r="C20" s="290" t="s">
        <v>340</v>
      </c>
      <c r="D20" s="59" t="s">
        <v>263</v>
      </c>
      <c r="E20" s="59" t="s">
        <v>279</v>
      </c>
      <c r="F20" s="415">
        <v>44856</v>
      </c>
      <c r="G20" s="201">
        <v>0.91666666666666663</v>
      </c>
      <c r="H20" s="418">
        <v>44857</v>
      </c>
      <c r="I20" s="418">
        <v>44858</v>
      </c>
      <c r="J20" s="202">
        <v>44860</v>
      </c>
    </row>
    <row r="21" spans="2:10" s="78" customFormat="1" ht="18.899999999999999" customHeight="1">
      <c r="B21" s="354" t="s">
        <v>294</v>
      </c>
      <c r="C21" s="294" t="s">
        <v>320</v>
      </c>
      <c r="D21" s="59" t="s">
        <v>11</v>
      </c>
      <c r="E21" s="59" t="s">
        <v>289</v>
      </c>
      <c r="F21" s="342">
        <v>44856</v>
      </c>
      <c r="G21" s="201">
        <v>0.95833333333333337</v>
      </c>
      <c r="H21" s="419">
        <v>44857</v>
      </c>
      <c r="I21" s="419">
        <v>44857</v>
      </c>
      <c r="J21" s="118">
        <v>44860</v>
      </c>
    </row>
    <row r="22" spans="2:10" s="78" customFormat="1" ht="18.899999999999999" customHeight="1">
      <c r="B22" s="320" t="s">
        <v>304</v>
      </c>
      <c r="C22" s="290" t="s">
        <v>314</v>
      </c>
      <c r="D22" s="59" t="s">
        <v>193</v>
      </c>
      <c r="E22" s="59" t="s">
        <v>240</v>
      </c>
      <c r="F22" s="200">
        <v>44859</v>
      </c>
      <c r="G22" s="201">
        <v>0.95833333333333337</v>
      </c>
      <c r="H22" s="419">
        <v>44863</v>
      </c>
      <c r="I22" s="419">
        <v>44863</v>
      </c>
      <c r="J22" s="118">
        <v>44864</v>
      </c>
    </row>
    <row r="23" spans="2:10" s="78" customFormat="1" ht="18.899999999999999" customHeight="1">
      <c r="B23" s="354" t="s">
        <v>332</v>
      </c>
      <c r="C23" s="294" t="s">
        <v>333</v>
      </c>
      <c r="D23" s="59" t="s">
        <v>257</v>
      </c>
      <c r="E23" s="59" t="s">
        <v>258</v>
      </c>
      <c r="F23" s="342">
        <v>44859</v>
      </c>
      <c r="G23" s="201">
        <v>0.95833333333333337</v>
      </c>
      <c r="H23" s="356">
        <v>44860</v>
      </c>
      <c r="I23" s="356">
        <v>44861</v>
      </c>
      <c r="J23" s="353">
        <v>44864</v>
      </c>
    </row>
    <row r="24" spans="2:10" s="78" customFormat="1" ht="18.899999999999999" customHeight="1">
      <c r="B24" s="354" t="s">
        <v>290</v>
      </c>
      <c r="C24" s="294" t="s">
        <v>319</v>
      </c>
      <c r="D24" s="59" t="s">
        <v>11</v>
      </c>
      <c r="E24" s="59" t="s">
        <v>291</v>
      </c>
      <c r="F24" s="200">
        <v>44862</v>
      </c>
      <c r="G24" s="201">
        <v>0.95833333333333337</v>
      </c>
      <c r="H24" s="183">
        <v>44863</v>
      </c>
      <c r="I24" s="183">
        <v>44864</v>
      </c>
      <c r="J24" s="118">
        <v>44865</v>
      </c>
    </row>
    <row r="25" spans="2:10" s="78" customFormat="1" ht="18.899999999999999" customHeight="1">
      <c r="B25" s="354" t="s">
        <v>296</v>
      </c>
      <c r="C25" s="294" t="s">
        <v>321</v>
      </c>
      <c r="D25" s="59" t="s">
        <v>11</v>
      </c>
      <c r="E25" s="59" t="s">
        <v>289</v>
      </c>
      <c r="F25" s="200">
        <v>44863</v>
      </c>
      <c r="G25" s="201">
        <v>0.95833333333333337</v>
      </c>
      <c r="H25" s="183">
        <v>44864</v>
      </c>
      <c r="I25" s="183">
        <v>44864</v>
      </c>
      <c r="J25" s="118">
        <v>44867</v>
      </c>
    </row>
    <row r="26" spans="2:10" s="78" customFormat="1" ht="18.899999999999999" customHeight="1">
      <c r="B26" s="320" t="s">
        <v>297</v>
      </c>
      <c r="C26" s="290" t="s">
        <v>341</v>
      </c>
      <c r="D26" s="59" t="s">
        <v>263</v>
      </c>
      <c r="E26" s="59" t="s">
        <v>279</v>
      </c>
      <c r="F26" s="415">
        <v>44864</v>
      </c>
      <c r="G26" s="201">
        <v>0.91666666666666663</v>
      </c>
      <c r="H26" s="414">
        <v>44864</v>
      </c>
      <c r="I26" s="414">
        <v>44866</v>
      </c>
      <c r="J26" s="202">
        <v>44867</v>
      </c>
    </row>
    <row r="27" spans="2:10" s="78" customFormat="1" ht="18.899999999999999" customHeight="1">
      <c r="B27" s="320" t="s">
        <v>280</v>
      </c>
      <c r="C27" s="290" t="s">
        <v>360</v>
      </c>
      <c r="D27" s="59" t="s">
        <v>193</v>
      </c>
      <c r="E27" s="59" t="s">
        <v>240</v>
      </c>
      <c r="F27" s="200">
        <v>44866</v>
      </c>
      <c r="G27" s="201">
        <v>0.95833333333333337</v>
      </c>
      <c r="H27" s="419">
        <v>44868</v>
      </c>
      <c r="I27" s="419">
        <v>44869</v>
      </c>
      <c r="J27" s="118">
        <v>44870</v>
      </c>
    </row>
    <row r="28" spans="2:10" s="78" customFormat="1" ht="18.899999999999999" customHeight="1">
      <c r="B28" s="354" t="s">
        <v>332</v>
      </c>
      <c r="C28" s="294" t="s">
        <v>342</v>
      </c>
      <c r="D28" s="59" t="s">
        <v>257</v>
      </c>
      <c r="E28" s="59" t="s">
        <v>258</v>
      </c>
      <c r="F28" s="200">
        <v>44866</v>
      </c>
      <c r="G28" s="201">
        <v>0.95833333333333337</v>
      </c>
      <c r="H28" s="183">
        <v>44867</v>
      </c>
      <c r="I28" s="183">
        <v>44868</v>
      </c>
      <c r="J28" s="118">
        <v>44871</v>
      </c>
    </row>
    <row r="29" spans="2:10" s="78" customFormat="1" ht="18.899999999999999" customHeight="1">
      <c r="B29" s="320"/>
      <c r="C29" s="290"/>
      <c r="D29" s="59"/>
      <c r="E29" s="59"/>
      <c r="F29" s="200"/>
      <c r="G29" s="201"/>
      <c r="H29" s="419"/>
      <c r="I29" s="419"/>
      <c r="J29" s="118"/>
    </row>
    <row r="30" spans="2:10" s="78" customFormat="1" ht="18.899999999999999" customHeight="1">
      <c r="B30" s="354"/>
      <c r="C30" s="294"/>
      <c r="D30" s="59"/>
      <c r="E30" s="59"/>
      <c r="F30" s="200"/>
      <c r="G30" s="201"/>
      <c r="H30" s="183"/>
      <c r="I30" s="183"/>
      <c r="J30" s="118"/>
    </row>
    <row r="31" spans="2:10" s="78" customFormat="1" ht="18.899999999999999" customHeight="1">
      <c r="B31" s="320"/>
      <c r="C31" s="290"/>
      <c r="D31" s="59"/>
      <c r="E31" s="59"/>
      <c r="F31" s="415"/>
      <c r="G31" s="201"/>
      <c r="H31" s="414"/>
      <c r="I31" s="414"/>
      <c r="J31" s="202"/>
    </row>
    <row r="32" spans="2:10" s="78" customFormat="1" ht="18.899999999999999" customHeight="1">
      <c r="B32" s="354"/>
      <c r="C32" s="294"/>
      <c r="D32" s="59"/>
      <c r="E32" s="59"/>
      <c r="F32" s="200"/>
      <c r="G32" s="201"/>
      <c r="H32" s="183"/>
      <c r="I32" s="183"/>
      <c r="J32" s="118"/>
    </row>
    <row r="33" spans="2:10" s="78" customFormat="1" ht="18.899999999999999" customHeight="1">
      <c r="B33" s="354"/>
      <c r="C33" s="294"/>
      <c r="D33" s="59"/>
      <c r="E33" s="59"/>
      <c r="F33" s="200"/>
      <c r="G33" s="201"/>
      <c r="H33" s="183"/>
      <c r="I33" s="183"/>
      <c r="J33" s="118"/>
    </row>
    <row r="34" spans="2:10" s="78" customFormat="1" ht="18.899999999999999" customHeight="1">
      <c r="B34" s="354"/>
      <c r="C34" s="294"/>
      <c r="D34" s="59"/>
      <c r="E34" s="59"/>
      <c r="F34" s="200"/>
      <c r="G34" s="201"/>
      <c r="H34" s="183"/>
      <c r="I34" s="183"/>
      <c r="J34" s="118"/>
    </row>
    <row r="35" spans="2:10" s="78" customFormat="1" ht="18" customHeight="1">
      <c r="B35" s="363"/>
      <c r="C35" s="363"/>
      <c r="D35" s="266"/>
      <c r="E35" s="266"/>
      <c r="F35" s="364"/>
      <c r="G35" s="365"/>
      <c r="H35" s="267"/>
      <c r="I35" s="366"/>
      <c r="J35" s="366"/>
    </row>
    <row r="36" spans="2:10" ht="15" customHeight="1">
      <c r="B36" s="367" t="s">
        <v>139</v>
      </c>
      <c r="C36" s="367"/>
      <c r="D36" s="367"/>
      <c r="E36" s="367"/>
      <c r="F36" s="367"/>
      <c r="G36" s="367"/>
      <c r="H36" s="367"/>
      <c r="I36" s="367"/>
      <c r="J36" s="367"/>
    </row>
    <row r="37" spans="2:10" ht="15.9" customHeight="1">
      <c r="B37" s="179" t="s">
        <v>295</v>
      </c>
      <c r="C37" s="179"/>
      <c r="D37" s="179"/>
      <c r="E37" s="179"/>
      <c r="F37" s="179"/>
      <c r="G37" s="179"/>
      <c r="H37" s="179"/>
      <c r="I37" s="4"/>
      <c r="J37" s="4"/>
    </row>
    <row r="38" spans="2:10" ht="15.9" customHeight="1">
      <c r="B38" s="179"/>
      <c r="C38" s="179"/>
      <c r="D38" s="179"/>
      <c r="E38" s="179"/>
      <c r="F38" s="179"/>
      <c r="G38" s="179"/>
      <c r="H38" s="179"/>
      <c r="I38" s="4"/>
      <c r="J38" s="4"/>
    </row>
    <row r="39" spans="2:10" ht="15.9" customHeight="1">
      <c r="B39" s="179"/>
      <c r="C39" s="179"/>
      <c r="D39" s="179"/>
      <c r="E39" s="179"/>
      <c r="F39" s="179"/>
      <c r="G39" s="179"/>
      <c r="H39" s="179"/>
      <c r="I39" s="4"/>
      <c r="J39" s="4"/>
    </row>
    <row r="40" spans="2:10" ht="15.9" customHeight="1">
      <c r="B40" s="179"/>
      <c r="C40" s="179"/>
      <c r="D40" s="179"/>
      <c r="E40" s="179"/>
      <c r="F40" s="179"/>
      <c r="G40" s="179"/>
      <c r="H40" s="179"/>
      <c r="I40" s="4"/>
      <c r="J40" s="4"/>
    </row>
    <row r="41" spans="2:10" ht="15.9" customHeight="1">
      <c r="B41" s="179"/>
      <c r="C41" s="179"/>
      <c r="D41" s="179"/>
      <c r="E41" s="179"/>
      <c r="F41" s="179"/>
      <c r="G41" s="179"/>
      <c r="H41" s="179"/>
      <c r="I41" s="4"/>
      <c r="J41" s="4"/>
    </row>
    <row r="42" spans="2:10" ht="25.5" customHeight="1">
      <c r="B42" s="427" t="s">
        <v>231</v>
      </c>
      <c r="C42" s="428"/>
      <c r="D42" s="428"/>
      <c r="E42" s="428"/>
      <c r="F42" s="428"/>
      <c r="G42" s="428"/>
      <c r="H42" s="428"/>
      <c r="I42" s="428"/>
      <c r="J42" s="429"/>
    </row>
    <row r="43" spans="2:10" ht="32.25" customHeight="1">
      <c r="B43" s="440" t="s">
        <v>129</v>
      </c>
      <c r="C43" s="442" t="s">
        <v>9</v>
      </c>
      <c r="D43" s="445" t="s">
        <v>131</v>
      </c>
      <c r="E43" s="445" t="s">
        <v>6</v>
      </c>
      <c r="F43" s="445" t="s">
        <v>7</v>
      </c>
      <c r="G43" s="445"/>
      <c r="H43" s="445"/>
      <c r="I43" s="421"/>
      <c r="J43" s="421" t="s">
        <v>227</v>
      </c>
    </row>
    <row r="44" spans="2:10" ht="18.75" customHeight="1">
      <c r="B44" s="441"/>
      <c r="C44" s="443"/>
      <c r="D44" s="446"/>
      <c r="E44" s="446"/>
      <c r="F44" s="444" t="s">
        <v>44</v>
      </c>
      <c r="G44" s="444"/>
      <c r="H44" s="368" t="s">
        <v>10</v>
      </c>
      <c r="I44" s="420" t="s">
        <v>8</v>
      </c>
      <c r="J44" s="420" t="s">
        <v>78</v>
      </c>
    </row>
    <row r="45" spans="2:10" ht="18.75" customHeight="1">
      <c r="B45" s="341" t="s">
        <v>255</v>
      </c>
      <c r="C45" s="340" t="s">
        <v>300</v>
      </c>
      <c r="D45" s="328" t="s">
        <v>188</v>
      </c>
      <c r="E45" s="328" t="s">
        <v>194</v>
      </c>
      <c r="F45" s="57">
        <v>44846</v>
      </c>
      <c r="G45" s="58">
        <v>0.95833333333333337</v>
      </c>
      <c r="H45" s="183">
        <v>44847</v>
      </c>
      <c r="I45" s="184">
        <v>44848</v>
      </c>
      <c r="J45" s="184">
        <v>44850</v>
      </c>
    </row>
    <row r="46" spans="2:10" s="78" customFormat="1" ht="18.75" hidden="1" customHeight="1">
      <c r="B46" s="341"/>
      <c r="C46" s="340"/>
      <c r="D46" s="64" t="s">
        <v>193</v>
      </c>
      <c r="E46" s="208" t="s">
        <v>237</v>
      </c>
      <c r="F46" s="57">
        <f>F40+7</f>
        <v>7</v>
      </c>
      <c r="G46" s="58">
        <v>0.95833333333333337</v>
      </c>
      <c r="H46" s="183">
        <f>F46+1</f>
        <v>8</v>
      </c>
      <c r="I46" s="184" t="e">
        <f>#REF!+4</f>
        <v>#REF!</v>
      </c>
      <c r="J46" s="113">
        <v>44854</v>
      </c>
    </row>
    <row r="47" spans="2:10" s="78" customFormat="1" ht="18" customHeight="1">
      <c r="B47" s="320" t="s">
        <v>334</v>
      </c>
      <c r="C47" s="290" t="s">
        <v>264</v>
      </c>
      <c r="D47" s="64" t="s">
        <v>11</v>
      </c>
      <c r="E47" s="208" t="s">
        <v>195</v>
      </c>
      <c r="F47" s="413">
        <v>44849</v>
      </c>
      <c r="G47" s="58">
        <v>0.70833333333333337</v>
      </c>
      <c r="H47" s="414">
        <v>44851</v>
      </c>
      <c r="I47" s="113">
        <v>44852</v>
      </c>
      <c r="J47" s="113">
        <v>44854</v>
      </c>
    </row>
    <row r="48" spans="2:10" s="78" customFormat="1" ht="18" hidden="1" customHeight="1">
      <c r="B48" s="327"/>
      <c r="C48" s="340"/>
      <c r="D48" s="64" t="s">
        <v>11</v>
      </c>
      <c r="E48" s="293" t="s">
        <v>12</v>
      </c>
      <c r="F48" s="57">
        <f>F42+7</f>
        <v>7</v>
      </c>
      <c r="G48" s="58">
        <v>0.70833333333333337</v>
      </c>
      <c r="H48" s="183">
        <f t="shared" ref="H48" si="0">F48+1</f>
        <v>8</v>
      </c>
      <c r="I48" s="184" t="e">
        <f>#REF!+3</f>
        <v>#REF!</v>
      </c>
      <c r="J48" s="184">
        <v>44856</v>
      </c>
    </row>
    <row r="49" spans="2:10" s="78" customFormat="1" ht="18" customHeight="1">
      <c r="B49" s="56"/>
      <c r="C49" s="64"/>
      <c r="D49" s="64"/>
      <c r="E49" s="208"/>
      <c r="F49" s="57"/>
      <c r="G49" s="58"/>
      <c r="H49" s="205"/>
      <c r="I49" s="357"/>
      <c r="J49" s="184"/>
    </row>
    <row r="50" spans="2:10" s="78" customFormat="1" ht="18" customHeight="1">
      <c r="B50" s="341" t="s">
        <v>267</v>
      </c>
      <c r="C50" s="340" t="s">
        <v>300</v>
      </c>
      <c r="D50" s="328" t="s">
        <v>188</v>
      </c>
      <c r="E50" s="328" t="s">
        <v>194</v>
      </c>
      <c r="F50" s="57">
        <v>44852</v>
      </c>
      <c r="G50" s="58">
        <v>0.95833333333333337</v>
      </c>
      <c r="H50" s="183">
        <v>44853</v>
      </c>
      <c r="I50" s="184">
        <v>44854</v>
      </c>
      <c r="J50" s="184">
        <v>44856</v>
      </c>
    </row>
    <row r="51" spans="2:10" s="78" customFormat="1" ht="18" hidden="1" customHeight="1">
      <c r="B51" s="341"/>
      <c r="C51" s="340"/>
      <c r="D51" s="64" t="s">
        <v>193</v>
      </c>
      <c r="E51" s="208" t="s">
        <v>237</v>
      </c>
      <c r="F51" s="57">
        <f>F46+7</f>
        <v>14</v>
      </c>
      <c r="G51" s="58">
        <v>0.95833333333333337</v>
      </c>
      <c r="H51" s="183">
        <f>F51+1</f>
        <v>15</v>
      </c>
      <c r="I51" s="184" t="e">
        <f>#REF!+4</f>
        <v>#REF!</v>
      </c>
      <c r="J51" s="184">
        <v>44866</v>
      </c>
    </row>
    <row r="52" spans="2:10" s="78" customFormat="1" ht="18" customHeight="1">
      <c r="B52" s="320" t="s">
        <v>315</v>
      </c>
      <c r="C52" s="290" t="s">
        <v>316</v>
      </c>
      <c r="D52" s="64" t="s">
        <v>11</v>
      </c>
      <c r="E52" s="208" t="s">
        <v>195</v>
      </c>
      <c r="F52" s="57">
        <v>44856</v>
      </c>
      <c r="G52" s="58">
        <v>0.70833333333333337</v>
      </c>
      <c r="H52" s="183">
        <v>44857</v>
      </c>
      <c r="I52" s="184">
        <v>44858</v>
      </c>
      <c r="J52" s="184">
        <v>44860</v>
      </c>
    </row>
    <row r="53" spans="2:10" s="78" customFormat="1" ht="18" hidden="1" customHeight="1">
      <c r="B53" s="327"/>
      <c r="C53" s="340"/>
      <c r="D53" s="64" t="s">
        <v>11</v>
      </c>
      <c r="E53" s="293" t="s">
        <v>12</v>
      </c>
      <c r="F53" s="57">
        <f>F48+7</f>
        <v>14</v>
      </c>
      <c r="G53" s="58">
        <v>0.70833333333333337</v>
      </c>
      <c r="H53" s="183">
        <f t="shared" ref="H53" si="1">F53+1</f>
        <v>15</v>
      </c>
      <c r="I53" s="184" t="e">
        <f>#REF!+3</f>
        <v>#REF!</v>
      </c>
      <c r="J53" s="417"/>
    </row>
    <row r="54" spans="2:10" s="78" customFormat="1" ht="18" customHeight="1">
      <c r="B54" s="335"/>
      <c r="C54" s="336"/>
      <c r="D54" s="64"/>
      <c r="E54" s="208"/>
      <c r="F54" s="57"/>
      <c r="G54" s="58"/>
      <c r="H54" s="183"/>
      <c r="I54" s="184"/>
      <c r="J54" s="184"/>
    </row>
    <row r="55" spans="2:10" s="78" customFormat="1" ht="18" customHeight="1">
      <c r="B55" s="341" t="s">
        <v>248</v>
      </c>
      <c r="C55" s="340" t="s">
        <v>300</v>
      </c>
      <c r="D55" s="328" t="s">
        <v>188</v>
      </c>
      <c r="E55" s="328" t="s">
        <v>194</v>
      </c>
      <c r="F55" s="57">
        <v>44862</v>
      </c>
      <c r="G55" s="58">
        <v>0.95833333333333337</v>
      </c>
      <c r="H55" s="183">
        <v>44863</v>
      </c>
      <c r="I55" s="184">
        <v>44864</v>
      </c>
      <c r="J55" s="184">
        <v>44866</v>
      </c>
    </row>
    <row r="56" spans="2:10" s="78" customFormat="1" ht="18" hidden="1" customHeight="1">
      <c r="B56" s="341"/>
      <c r="C56" s="340"/>
      <c r="D56" s="64" t="s">
        <v>193</v>
      </c>
      <c r="E56" s="208" t="s">
        <v>237</v>
      </c>
      <c r="F56" s="57">
        <f>F51+7</f>
        <v>21</v>
      </c>
      <c r="G56" s="58">
        <v>0.95833333333333337</v>
      </c>
      <c r="H56" s="183">
        <f>F56+1</f>
        <v>22</v>
      </c>
      <c r="I56" s="184" t="e">
        <f>#REF!+4</f>
        <v>#REF!</v>
      </c>
      <c r="J56" s="202"/>
    </row>
    <row r="57" spans="2:10" s="78" customFormat="1" ht="18" customHeight="1">
      <c r="B57" s="320" t="s">
        <v>254</v>
      </c>
      <c r="C57" s="290" t="s">
        <v>285</v>
      </c>
      <c r="D57" s="64" t="s">
        <v>11</v>
      </c>
      <c r="E57" s="208" t="s">
        <v>195</v>
      </c>
      <c r="F57" s="57">
        <v>44863</v>
      </c>
      <c r="G57" s="58">
        <v>0.70833333333333337</v>
      </c>
      <c r="H57" s="183">
        <v>44864</v>
      </c>
      <c r="I57" s="184">
        <v>44865</v>
      </c>
      <c r="J57" s="184">
        <v>44867</v>
      </c>
    </row>
    <row r="58" spans="2:10" s="78" customFormat="1" ht="18" hidden="1" customHeight="1">
      <c r="B58" s="327"/>
      <c r="C58" s="340"/>
      <c r="D58" s="64" t="s">
        <v>11</v>
      </c>
      <c r="E58" s="293" t="s">
        <v>12</v>
      </c>
      <c r="F58" s="57">
        <f>F53+7</f>
        <v>21</v>
      </c>
      <c r="G58" s="58">
        <v>0.70833333333333337</v>
      </c>
      <c r="H58" s="183">
        <f t="shared" ref="H58" si="2">F58+1</f>
        <v>22</v>
      </c>
      <c r="I58" s="184" t="e">
        <f>#REF!+3</f>
        <v>#REF!</v>
      </c>
      <c r="J58" s="202"/>
    </row>
    <row r="59" spans="2:10" s="78" customFormat="1" ht="18" customHeight="1">
      <c r="B59" s="335"/>
      <c r="C59" s="336"/>
      <c r="D59" s="268"/>
      <c r="E59" s="269"/>
      <c r="F59" s="270"/>
      <c r="G59" s="271"/>
      <c r="H59" s="272"/>
      <c r="I59" s="184"/>
      <c r="J59" s="184"/>
    </row>
    <row r="60" spans="2:10" s="78" customFormat="1" ht="18" customHeight="1">
      <c r="B60" s="341" t="s">
        <v>255</v>
      </c>
      <c r="C60" s="340" t="s">
        <v>343</v>
      </c>
      <c r="D60" s="328" t="s">
        <v>188</v>
      </c>
      <c r="E60" s="328" t="s">
        <v>194</v>
      </c>
      <c r="F60" s="57">
        <v>44866</v>
      </c>
      <c r="G60" s="58">
        <v>0.95833333333333337</v>
      </c>
      <c r="H60" s="183">
        <v>44867</v>
      </c>
      <c r="I60" s="184">
        <v>44868</v>
      </c>
      <c r="J60" s="184">
        <v>44870</v>
      </c>
    </row>
    <row r="61" spans="2:10" s="78" customFormat="1" ht="18" hidden="1" customHeight="1">
      <c r="B61" s="341"/>
      <c r="C61" s="340"/>
      <c r="D61" s="64" t="s">
        <v>193</v>
      </c>
      <c r="E61" s="208" t="s">
        <v>237</v>
      </c>
      <c r="F61" s="57">
        <f>F56+7</f>
        <v>28</v>
      </c>
      <c r="G61" s="58">
        <v>0.95833333333333337</v>
      </c>
      <c r="H61" s="183">
        <f>F61+1</f>
        <v>29</v>
      </c>
      <c r="I61" s="184" t="e">
        <f>#REF!+4</f>
        <v>#REF!</v>
      </c>
      <c r="J61" s="202"/>
    </row>
    <row r="62" spans="2:10" s="78" customFormat="1" ht="18" customHeight="1">
      <c r="B62" s="320" t="s">
        <v>305</v>
      </c>
      <c r="C62" s="290" t="s">
        <v>285</v>
      </c>
      <c r="D62" s="64" t="s">
        <v>11</v>
      </c>
      <c r="E62" s="208" t="s">
        <v>195</v>
      </c>
      <c r="F62" s="57">
        <v>44870</v>
      </c>
      <c r="G62" s="58">
        <v>0.70833333333333337</v>
      </c>
      <c r="H62" s="183">
        <v>44871</v>
      </c>
      <c r="I62" s="184">
        <v>44872</v>
      </c>
      <c r="J62" s="184">
        <v>44874</v>
      </c>
    </row>
    <row r="63" spans="2:10" s="78" customFormat="1" ht="0.6" hidden="1" customHeight="1">
      <c r="B63" s="327"/>
      <c r="C63" s="340"/>
      <c r="D63" s="64" t="s">
        <v>11</v>
      </c>
      <c r="E63" s="293" t="s">
        <v>12</v>
      </c>
      <c r="F63" s="57">
        <f>F58+7</f>
        <v>28</v>
      </c>
      <c r="G63" s="58">
        <v>0.70833333333333337</v>
      </c>
      <c r="H63" s="183">
        <f t="shared" ref="H63" si="3">F63+1</f>
        <v>29</v>
      </c>
      <c r="I63" s="184" t="e">
        <f>#REF!+3</f>
        <v>#REF!</v>
      </c>
      <c r="J63" s="202"/>
    </row>
    <row r="64" spans="2:10" s="78" customFormat="1" ht="18" customHeight="1">
      <c r="B64" s="282"/>
      <c r="C64" s="369"/>
      <c r="D64" s="282"/>
      <c r="E64" s="370"/>
      <c r="F64" s="283"/>
      <c r="G64" s="284"/>
      <c r="H64" s="267"/>
      <c r="I64" s="285"/>
      <c r="J64" s="371"/>
    </row>
    <row r="65" spans="1:10" s="78" customFormat="1" ht="18" customHeight="1">
      <c r="B65" s="282"/>
      <c r="C65" s="369"/>
      <c r="D65" s="282"/>
      <c r="E65" s="370"/>
      <c r="F65" s="283"/>
      <c r="G65" s="284"/>
      <c r="H65" s="267"/>
      <c r="I65" s="285"/>
      <c r="J65" s="371"/>
    </row>
    <row r="66" spans="1:10" s="78" customFormat="1" ht="18" customHeight="1">
      <c r="B66" s="282"/>
      <c r="C66" s="369"/>
      <c r="D66" s="282"/>
      <c r="E66" s="370"/>
      <c r="F66" s="283"/>
      <c r="G66" s="284"/>
      <c r="H66" s="267"/>
      <c r="I66" s="285"/>
      <c r="J66" s="371"/>
    </row>
    <row r="67" spans="1:10" ht="18.75" customHeight="1">
      <c r="B67" s="372"/>
      <c r="C67" s="96"/>
      <c r="D67" s="96"/>
      <c r="E67" s="96"/>
      <c r="F67" s="96"/>
      <c r="G67" s="96"/>
      <c r="H67" s="96"/>
      <c r="I67" s="96"/>
      <c r="J67" s="373"/>
    </row>
    <row r="68" spans="1:10" s="78" customFormat="1" ht="18" customHeight="1">
      <c r="B68" s="363"/>
      <c r="C68" s="363"/>
      <c r="D68" s="266"/>
      <c r="E68" s="266"/>
      <c r="F68" s="364"/>
      <c r="G68" s="365"/>
      <c r="H68" s="374"/>
      <c r="I68" s="376"/>
      <c r="J68" s="115"/>
    </row>
    <row r="69" spans="1:10" ht="15" customHeight="1">
      <c r="B69" s="149" t="s">
        <v>265</v>
      </c>
      <c r="C69" s="149"/>
      <c r="D69" s="149"/>
      <c r="E69" s="149"/>
      <c r="F69" s="4"/>
      <c r="G69" s="4"/>
      <c r="H69" s="4"/>
      <c r="I69" s="4"/>
      <c r="J69" s="1"/>
    </row>
    <row r="70" spans="1:10" ht="15.75" customHeight="1">
      <c r="A70" s="116"/>
      <c r="B70" s="377" t="s">
        <v>205</v>
      </c>
      <c r="C70" s="179"/>
      <c r="D70" s="179"/>
      <c r="E70" s="179"/>
      <c r="F70" s="4"/>
      <c r="G70" s="4"/>
      <c r="H70" s="4"/>
      <c r="I70" s="4"/>
      <c r="J70" s="1"/>
    </row>
    <row r="71" spans="1:10" ht="15" customHeight="1" thickBot="1">
      <c r="B71" s="171"/>
      <c r="C71" s="117"/>
      <c r="D71" s="117"/>
      <c r="E71" s="179"/>
      <c r="F71" s="4"/>
      <c r="G71" s="4"/>
      <c r="H71" s="4"/>
      <c r="I71" s="4"/>
      <c r="J71" s="250"/>
    </row>
    <row r="72" spans="1:10" ht="15" customHeight="1">
      <c r="B72" s="251" t="s">
        <v>90</v>
      </c>
      <c r="C72" s="252" t="s">
        <v>27</v>
      </c>
      <c r="D72" s="253" t="s">
        <v>28</v>
      </c>
      <c r="E72" s="378"/>
      <c r="F72" s="217" t="s">
        <v>228</v>
      </c>
      <c r="G72" s="379"/>
      <c r="H72" s="379" t="s">
        <v>27</v>
      </c>
      <c r="I72" s="380" t="s">
        <v>28</v>
      </c>
      <c r="J72" s="381"/>
    </row>
    <row r="73" spans="1:10" ht="15.9" customHeight="1">
      <c r="B73" s="382" t="s">
        <v>25</v>
      </c>
      <c r="C73" s="383" t="s">
        <v>202</v>
      </c>
      <c r="D73" s="257" t="s">
        <v>197</v>
      </c>
      <c r="E73" s="258"/>
      <c r="F73" s="210" t="s">
        <v>229</v>
      </c>
      <c r="G73" s="223"/>
      <c r="H73" s="223" t="s">
        <v>230</v>
      </c>
      <c r="I73" s="225" t="s">
        <v>200</v>
      </c>
      <c r="J73" s="384"/>
    </row>
    <row r="74" spans="1:10" ht="15.9" customHeight="1">
      <c r="B74" s="382" t="s">
        <v>26</v>
      </c>
      <c r="C74" s="383"/>
      <c r="D74" s="257" t="s">
        <v>198</v>
      </c>
      <c r="E74" s="258"/>
      <c r="F74" s="274"/>
      <c r="G74" s="223"/>
      <c r="H74" s="385"/>
      <c r="I74" s="275"/>
      <c r="J74" s="386"/>
    </row>
    <row r="75" spans="1:10" ht="15.9" customHeight="1">
      <c r="B75" s="387"/>
      <c r="C75" s="388"/>
      <c r="D75" s="262"/>
      <c r="E75" s="258"/>
      <c r="F75" s="389" t="s">
        <v>210</v>
      </c>
      <c r="G75" s="274"/>
      <c r="H75" s="390"/>
      <c r="I75" s="275"/>
      <c r="J75" s="384"/>
    </row>
    <row r="76" spans="1:10" ht="15.9" customHeight="1">
      <c r="B76" s="391"/>
      <c r="C76" s="392"/>
      <c r="D76" s="393"/>
      <c r="E76" s="236"/>
      <c r="F76" s="214" t="s">
        <v>224</v>
      </c>
      <c r="G76" s="212"/>
      <c r="H76" s="212" t="s">
        <v>225</v>
      </c>
      <c r="I76" s="292" t="s">
        <v>226</v>
      </c>
      <c r="J76" s="384"/>
    </row>
    <row r="77" spans="1:10" ht="15" customHeight="1" thickBot="1">
      <c r="B77" s="394" t="s">
        <v>43</v>
      </c>
      <c r="C77" s="244"/>
      <c r="D77" s="318" t="s">
        <v>199</v>
      </c>
      <c r="E77" s="315"/>
      <c r="F77" s="395" t="s">
        <v>208</v>
      </c>
      <c r="G77" s="244"/>
      <c r="H77" s="244" t="s">
        <v>209</v>
      </c>
      <c r="I77" s="247" t="s">
        <v>226</v>
      </c>
      <c r="J77" s="396"/>
    </row>
    <row r="78" spans="1:10" ht="15" customHeight="1">
      <c r="B78" s="250"/>
      <c r="C78" s="212"/>
      <c r="D78" s="215"/>
      <c r="E78" s="216"/>
      <c r="F78" s="397"/>
      <c r="G78" s="274"/>
      <c r="H78" s="274"/>
      <c r="I78" s="275"/>
      <c r="J78" s="398"/>
    </row>
    <row r="79" spans="1:10">
      <c r="B79" s="1" t="s">
        <v>24</v>
      </c>
      <c r="C79" s="1"/>
      <c r="D79" s="1"/>
      <c r="E79" s="1"/>
      <c r="I79" s="1"/>
    </row>
    <row r="80" spans="1:10">
      <c r="B80" s="1"/>
      <c r="C80" s="1"/>
      <c r="D80" s="1"/>
      <c r="E80" s="1"/>
      <c r="I80" s="1"/>
    </row>
    <row r="81" spans="2:5">
      <c r="B81" s="1"/>
      <c r="C81" s="1"/>
      <c r="D81" s="1"/>
      <c r="E81" s="1"/>
    </row>
    <row r="82" spans="2:5">
      <c r="B82" s="1"/>
      <c r="C82" s="1"/>
      <c r="D82" s="1"/>
      <c r="E82" s="1"/>
    </row>
    <row r="87" spans="2:5" ht="13.2">
      <c r="C87" s="399"/>
    </row>
  </sheetData>
  <autoFilter ref="B10:J28" xr:uid="{00000000-0001-0000-0000-000000000000}">
    <filterColumn colId="4" showButton="0"/>
    <filterColumn colId="5" showButton="0"/>
    <filterColumn colId="6" showButton="0"/>
    <filterColumn colId="7" showButton="0"/>
  </autoFilter>
  <mergeCells count="17">
    <mergeCell ref="B42:J42"/>
    <mergeCell ref="B43:B44"/>
    <mergeCell ref="C43:C44"/>
    <mergeCell ref="F44:G44"/>
    <mergeCell ref="F43:H43"/>
    <mergeCell ref="D43:D44"/>
    <mergeCell ref="E43:E44"/>
    <mergeCell ref="B2:J2"/>
    <mergeCell ref="F10:I10"/>
    <mergeCell ref="B9:J9"/>
    <mergeCell ref="E10:E11"/>
    <mergeCell ref="B10:B11"/>
    <mergeCell ref="C10:C11"/>
    <mergeCell ref="F11:G11"/>
    <mergeCell ref="D10:D11"/>
    <mergeCell ref="C3:I3"/>
    <mergeCell ref="C4:I4"/>
  </mergeCells>
  <phoneticPr fontId="2" type="noConversion"/>
  <hyperlinks>
    <hyperlink ref="D73" r:id="rId1" xr:uid="{BA2037AB-8516-4873-BE64-D38822112921}"/>
    <hyperlink ref="D74" r:id="rId2" xr:uid="{75959A8D-1724-4F77-BA0B-35216B8B9A9D}"/>
    <hyperlink ref="D77" r:id="rId3" xr:uid="{D219C03E-59C6-4BC7-97E1-780CA1FC10B0}"/>
    <hyperlink ref="I73" r:id="rId4" xr:uid="{6788E158-AFC8-4FCC-91EA-011803F2C4E4}"/>
    <hyperlink ref="I76" r:id="rId5" xr:uid="{BDFD7D22-E066-451F-B90C-317B33F930DA}"/>
    <hyperlink ref="I77" r:id="rId6" xr:uid="{188E55C1-D68F-4851-BC31-A5FF1D9BCFDB}"/>
  </hyperlinks>
  <printOptions horizontalCentered="1"/>
  <pageMargins left="0.11811023622047245" right="0.11811023622047245" top="0.19685039370078741" bottom="0" header="0" footer="0"/>
  <pageSetup paperSize="9" scale="50" orientation="portrait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94"/>
  <sheetViews>
    <sheetView showGridLines="0" topLeftCell="A68" zoomScale="90" zoomScaleNormal="90" zoomScaleSheetLayoutView="85" workbookViewId="0">
      <selection activeCell="L67" sqref="L67"/>
    </sheetView>
  </sheetViews>
  <sheetFormatPr defaultColWidth="8" defaultRowHeight="10.199999999999999"/>
  <cols>
    <col min="1" max="1" width="1.6640625" style="119" customWidth="1"/>
    <col min="2" max="2" width="25" style="120" customWidth="1"/>
    <col min="3" max="3" width="16.44140625" style="120" customWidth="1"/>
    <col min="4" max="4" width="9.77734375" style="162" customWidth="1"/>
    <col min="5" max="5" width="14.21875" style="162" customWidth="1"/>
    <col min="6" max="6" width="14.77734375" style="162" customWidth="1"/>
    <col min="7" max="7" width="10.88671875" style="162" customWidth="1"/>
    <col min="8" max="8" width="11.21875" style="162" customWidth="1"/>
    <col min="9" max="9" width="10.88671875" style="120" customWidth="1"/>
    <col min="10" max="10" width="15.88671875" style="120" customWidth="1"/>
    <col min="11" max="11" width="15.33203125" style="120" customWidth="1"/>
    <col min="12" max="12" width="15.88671875" style="120" customWidth="1"/>
    <col min="13" max="13" width="11.109375" style="119" customWidth="1"/>
    <col min="14" max="16384" width="8" style="119"/>
  </cols>
  <sheetData>
    <row r="1" spans="2:13" ht="10.5" customHeight="1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2:13" s="120" customFormat="1" ht="30.75" customHeight="1">
      <c r="B2" s="489" t="s">
        <v>281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</row>
    <row r="3" spans="2:13" s="120" customFormat="1" ht="30.75" customHeight="1">
      <c r="B3" s="351"/>
      <c r="C3" s="438" t="s">
        <v>282</v>
      </c>
      <c r="D3" s="438"/>
      <c r="E3" s="438"/>
      <c r="F3" s="438"/>
      <c r="G3" s="438"/>
      <c r="H3" s="438"/>
      <c r="I3" s="438"/>
      <c r="J3" s="438"/>
      <c r="K3" s="438"/>
      <c r="L3" s="351"/>
      <c r="M3" s="351"/>
    </row>
    <row r="4" spans="2:13" s="120" customFormat="1" ht="20.25" customHeight="1">
      <c r="B4" s="490" t="s">
        <v>242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</row>
    <row r="5" spans="2:13" s="120" customFormat="1" ht="21.75" customHeight="1">
      <c r="B5" s="491" t="s">
        <v>243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</row>
    <row r="6" spans="2:13" s="120" customFormat="1" ht="18.75" customHeight="1">
      <c r="B6" s="488" t="s">
        <v>145</v>
      </c>
      <c r="C6" s="488"/>
      <c r="D6" s="488"/>
      <c r="E6" s="488"/>
      <c r="F6" s="488"/>
      <c r="G6" s="488"/>
      <c r="H6" s="488"/>
      <c r="I6" s="488"/>
      <c r="J6" s="488"/>
      <c r="K6" s="488"/>
      <c r="L6" s="488"/>
    </row>
    <row r="7" spans="2:13" s="120" customFormat="1" ht="12.75" customHeight="1">
      <c r="B7" s="121" t="s">
        <v>68</v>
      </c>
      <c r="C7" s="122"/>
      <c r="D7" s="122"/>
      <c r="E7" s="122"/>
      <c r="F7" s="122"/>
      <c r="G7" s="122"/>
      <c r="H7" s="122"/>
      <c r="I7" s="122"/>
      <c r="J7" s="122"/>
      <c r="K7" s="122"/>
    </row>
    <row r="8" spans="2:13" ht="20.25" customHeight="1">
      <c r="B8" s="465" t="s">
        <v>16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</row>
    <row r="9" spans="2:13" ht="18" customHeight="1">
      <c r="B9" s="123" t="s">
        <v>0</v>
      </c>
      <c r="C9" s="123"/>
      <c r="D9" s="123"/>
      <c r="E9" s="123"/>
      <c r="F9" s="123"/>
      <c r="G9" s="123"/>
      <c r="H9" s="123"/>
      <c r="J9" s="124"/>
      <c r="K9" s="124" t="s">
        <v>134</v>
      </c>
      <c r="L9" s="358">
        <v>44844</v>
      </c>
      <c r="M9" s="410"/>
    </row>
    <row r="10" spans="2:13" s="125" customFormat="1" ht="26.25" customHeight="1">
      <c r="B10" s="469" t="s">
        <v>241</v>
      </c>
      <c r="C10" s="470"/>
      <c r="D10" s="470"/>
      <c r="E10" s="470"/>
      <c r="F10" s="470"/>
      <c r="G10" s="470"/>
      <c r="H10" s="470"/>
      <c r="I10" s="470"/>
      <c r="J10" s="470"/>
      <c r="K10" s="470"/>
      <c r="L10" s="470"/>
    </row>
    <row r="11" spans="2:13" s="126" customFormat="1" ht="31.2" customHeight="1">
      <c r="B11" s="455" t="s">
        <v>130</v>
      </c>
      <c r="C11" s="451" t="s">
        <v>121</v>
      </c>
      <c r="D11" s="451" t="s">
        <v>131</v>
      </c>
      <c r="E11" s="451" t="s">
        <v>132</v>
      </c>
      <c r="F11" s="459" t="s">
        <v>122</v>
      </c>
      <c r="G11" s="460"/>
      <c r="H11" s="460"/>
      <c r="I11" s="461"/>
      <c r="J11" s="344" t="s">
        <v>196</v>
      </c>
      <c r="K11" s="312"/>
      <c r="L11" s="338"/>
    </row>
    <row r="12" spans="2:13" s="126" customFormat="1" ht="21" customHeight="1">
      <c r="B12" s="467"/>
      <c r="C12" s="468"/>
      <c r="D12" s="468"/>
      <c r="E12" s="468"/>
      <c r="F12" s="463" t="s">
        <v>123</v>
      </c>
      <c r="G12" s="463"/>
      <c r="H12" s="332" t="s">
        <v>125</v>
      </c>
      <c r="I12" s="332" t="s">
        <v>124</v>
      </c>
      <c r="J12" s="345" t="s">
        <v>133</v>
      </c>
      <c r="K12" s="346"/>
      <c r="L12" s="339"/>
    </row>
    <row r="13" spans="2:13" s="78" customFormat="1" ht="18" customHeight="1">
      <c r="B13" s="319" t="s">
        <v>344</v>
      </c>
      <c r="C13" s="289" t="s">
        <v>335</v>
      </c>
      <c r="D13" s="64" t="s">
        <v>188</v>
      </c>
      <c r="E13" s="59" t="s">
        <v>247</v>
      </c>
      <c r="F13" s="57">
        <v>44855</v>
      </c>
      <c r="G13" s="58">
        <v>0.95833333333333337</v>
      </c>
      <c r="H13" s="183">
        <f>F13+1</f>
        <v>44856</v>
      </c>
      <c r="I13" s="184">
        <f t="shared" ref="I13:I16" si="0">H13+1</f>
        <v>44857</v>
      </c>
      <c r="J13" s="184">
        <f>I13+5</f>
        <v>44862</v>
      </c>
      <c r="K13" s="184"/>
      <c r="L13" s="343"/>
    </row>
    <row r="14" spans="2:13" s="78" customFormat="1" ht="18" customHeight="1">
      <c r="B14" s="319" t="s">
        <v>336</v>
      </c>
      <c r="C14" s="289" t="s">
        <v>337</v>
      </c>
      <c r="D14" s="64" t="s">
        <v>188</v>
      </c>
      <c r="E14" s="59" t="s">
        <v>247</v>
      </c>
      <c r="F14" s="57">
        <f>F13+7</f>
        <v>44862</v>
      </c>
      <c r="G14" s="58">
        <v>0.95833333333333337</v>
      </c>
      <c r="H14" s="183">
        <f t="shared" ref="H14:H16" si="1">F14+1</f>
        <v>44863</v>
      </c>
      <c r="I14" s="184">
        <f t="shared" si="0"/>
        <v>44864</v>
      </c>
      <c r="J14" s="184">
        <f>I14+5</f>
        <v>44869</v>
      </c>
      <c r="K14" s="184"/>
      <c r="L14" s="343"/>
    </row>
    <row r="15" spans="2:13" s="78" customFormat="1" ht="18" customHeight="1">
      <c r="B15" s="319" t="s">
        <v>338</v>
      </c>
      <c r="C15" s="289" t="s">
        <v>339</v>
      </c>
      <c r="D15" s="64" t="s">
        <v>188</v>
      </c>
      <c r="E15" s="59" t="s">
        <v>247</v>
      </c>
      <c r="F15" s="57">
        <f>F14+7</f>
        <v>44869</v>
      </c>
      <c r="G15" s="58">
        <v>0.95833333333333337</v>
      </c>
      <c r="H15" s="183">
        <f t="shared" si="1"/>
        <v>44870</v>
      </c>
      <c r="I15" s="184">
        <f t="shared" si="0"/>
        <v>44871</v>
      </c>
      <c r="J15" s="184">
        <f>I15+5</f>
        <v>44876</v>
      </c>
      <c r="K15" s="184"/>
      <c r="L15" s="343"/>
    </row>
    <row r="16" spans="2:13" s="78" customFormat="1" ht="18" customHeight="1">
      <c r="B16" s="319" t="s">
        <v>345</v>
      </c>
      <c r="C16" s="289" t="s">
        <v>346</v>
      </c>
      <c r="D16" s="64" t="s">
        <v>188</v>
      </c>
      <c r="E16" s="59" t="s">
        <v>247</v>
      </c>
      <c r="F16" s="57">
        <f>F15+7</f>
        <v>44876</v>
      </c>
      <c r="G16" s="58">
        <v>0.95833333333333337</v>
      </c>
      <c r="H16" s="183">
        <f t="shared" si="1"/>
        <v>44877</v>
      </c>
      <c r="I16" s="184">
        <f t="shared" si="0"/>
        <v>44878</v>
      </c>
      <c r="J16" s="184">
        <f>I16+5</f>
        <v>44883</v>
      </c>
      <c r="K16" s="184"/>
      <c r="L16" s="343"/>
    </row>
    <row r="17" spans="2:13" ht="18" customHeight="1">
      <c r="B17" s="128"/>
      <c r="C17" s="129"/>
      <c r="D17" s="129"/>
      <c r="E17" s="129"/>
      <c r="F17" s="129"/>
      <c r="G17" s="129"/>
      <c r="H17" s="129"/>
      <c r="I17" s="129"/>
      <c r="J17" s="129"/>
      <c r="L17" s="130"/>
      <c r="M17" s="130"/>
    </row>
    <row r="18" spans="2:13" s="131" customFormat="1" ht="26.25" customHeight="1">
      <c r="B18" s="427" t="s">
        <v>215</v>
      </c>
      <c r="C18" s="428"/>
      <c r="D18" s="428"/>
      <c r="E18" s="428"/>
      <c r="F18" s="428"/>
      <c r="G18" s="428"/>
      <c r="H18" s="428"/>
      <c r="I18" s="428"/>
      <c r="J18" s="428"/>
      <c r="K18" s="428"/>
      <c r="L18" s="429"/>
      <c r="M18" s="296"/>
    </row>
    <row r="19" spans="2:13" s="131" customFormat="1" ht="45" customHeight="1">
      <c r="B19" s="433" t="s">
        <v>129</v>
      </c>
      <c r="C19" s="431" t="s">
        <v>135</v>
      </c>
      <c r="D19" s="480" t="s">
        <v>2</v>
      </c>
      <c r="E19" s="480" t="s">
        <v>6</v>
      </c>
      <c r="F19" s="482" t="s">
        <v>7</v>
      </c>
      <c r="G19" s="483"/>
      <c r="H19" s="483"/>
      <c r="I19" s="483"/>
      <c r="J19" s="411" t="s">
        <v>101</v>
      </c>
      <c r="K19" s="304" t="s">
        <v>232</v>
      </c>
      <c r="L19" s="306" t="s">
        <v>233</v>
      </c>
      <c r="M19" s="295"/>
    </row>
    <row r="20" spans="2:13" s="126" customFormat="1" ht="23.25" customHeight="1">
      <c r="B20" s="474"/>
      <c r="C20" s="475"/>
      <c r="D20" s="481"/>
      <c r="E20" s="481"/>
      <c r="F20" s="436" t="s">
        <v>136</v>
      </c>
      <c r="G20" s="437"/>
      <c r="H20" s="332" t="s">
        <v>102</v>
      </c>
      <c r="I20" s="279" t="s">
        <v>8</v>
      </c>
      <c r="J20" s="332" t="s">
        <v>102</v>
      </c>
      <c r="K20" s="305" t="s">
        <v>149</v>
      </c>
      <c r="L20" s="281" t="s">
        <v>78</v>
      </c>
      <c r="M20" s="303"/>
    </row>
    <row r="21" spans="2:13" s="78" customFormat="1" ht="18" customHeight="1">
      <c r="B21" s="62" t="s">
        <v>255</v>
      </c>
      <c r="C21" s="286" t="s">
        <v>300</v>
      </c>
      <c r="D21" s="59" t="s">
        <v>193</v>
      </c>
      <c r="E21" s="164" t="s">
        <v>194</v>
      </c>
      <c r="F21" s="200">
        <v>44845</v>
      </c>
      <c r="G21" s="201">
        <v>0.70833333333333337</v>
      </c>
      <c r="H21" s="165">
        <f>F21+4</f>
        <v>44849</v>
      </c>
      <c r="I21" s="165">
        <f>H21</f>
        <v>44849</v>
      </c>
      <c r="J21" s="168">
        <f>I21+4</f>
        <v>44853</v>
      </c>
      <c r="K21" s="324" t="s">
        <v>187</v>
      </c>
      <c r="L21" s="287">
        <f>H21+5</f>
        <v>44854</v>
      </c>
    </row>
    <row r="22" spans="2:13" s="78" customFormat="1" ht="18" hidden="1" customHeight="1">
      <c r="B22" s="62"/>
      <c r="C22" s="288"/>
      <c r="D22" s="59" t="s">
        <v>193</v>
      </c>
      <c r="E22" s="164" t="s">
        <v>219</v>
      </c>
      <c r="F22" s="200">
        <f>F16+3</f>
        <v>44879</v>
      </c>
      <c r="G22" s="58">
        <v>0.95833333333333337</v>
      </c>
      <c r="H22" s="165">
        <f t="shared" ref="H22" si="2">F22+1</f>
        <v>44880</v>
      </c>
      <c r="I22" s="165">
        <f t="shared" ref="I22" si="3">H22+1</f>
        <v>44881</v>
      </c>
      <c r="J22" s="168" t="s">
        <v>187</v>
      </c>
      <c r="K22" s="276">
        <f>I22+4</f>
        <v>44885</v>
      </c>
      <c r="L22" s="287" t="s">
        <v>187</v>
      </c>
    </row>
    <row r="23" spans="2:13" s="78" customFormat="1" ht="18" customHeight="1">
      <c r="B23" s="307" t="s">
        <v>266</v>
      </c>
      <c r="C23" s="288" t="s">
        <v>264</v>
      </c>
      <c r="D23" s="59" t="s">
        <v>193</v>
      </c>
      <c r="E23" s="164" t="s">
        <v>238</v>
      </c>
      <c r="F23" s="200">
        <v>44852</v>
      </c>
      <c r="G23" s="201">
        <v>0.95833333333333337</v>
      </c>
      <c r="H23" s="165">
        <f>F23+1</f>
        <v>44853</v>
      </c>
      <c r="I23" s="165">
        <f>H23+1</f>
        <v>44854</v>
      </c>
      <c r="J23" s="168">
        <f>I23+5</f>
        <v>44859</v>
      </c>
      <c r="K23" s="168">
        <f>J23</f>
        <v>44859</v>
      </c>
      <c r="L23" s="326" t="s">
        <v>187</v>
      </c>
    </row>
    <row r="24" spans="2:13" s="78" customFormat="1" ht="18" customHeight="1">
      <c r="B24" s="62" t="s">
        <v>305</v>
      </c>
      <c r="C24" s="288" t="s">
        <v>264</v>
      </c>
      <c r="D24" s="59" t="s">
        <v>193</v>
      </c>
      <c r="E24" s="164" t="s">
        <v>195</v>
      </c>
      <c r="F24" s="200">
        <v>44849</v>
      </c>
      <c r="G24" s="201">
        <v>0.70833333333333337</v>
      </c>
      <c r="H24" s="165">
        <f>F24+2</f>
        <v>44851</v>
      </c>
      <c r="I24" s="165">
        <f>H24+1</f>
        <v>44852</v>
      </c>
      <c r="J24" s="165">
        <f>I24+4</f>
        <v>44856</v>
      </c>
      <c r="K24" s="276">
        <f>J24+1</f>
        <v>44857</v>
      </c>
      <c r="L24" s="287" t="s">
        <v>187</v>
      </c>
    </row>
    <row r="25" spans="2:13" s="78" customFormat="1" ht="18" customHeight="1">
      <c r="B25" s="62" t="s">
        <v>299</v>
      </c>
      <c r="C25" s="288" t="s">
        <v>285</v>
      </c>
      <c r="D25" s="59" t="s">
        <v>193</v>
      </c>
      <c r="E25" s="164" t="s">
        <v>211</v>
      </c>
      <c r="F25" s="200">
        <v>44850</v>
      </c>
      <c r="G25" s="58">
        <v>0.70833333333333337</v>
      </c>
      <c r="H25" s="165">
        <f>F25+3</f>
        <v>44853</v>
      </c>
      <c r="I25" s="165">
        <f>H25+1</f>
        <v>44854</v>
      </c>
      <c r="J25" s="165">
        <f>I25+5</f>
        <v>44859</v>
      </c>
      <c r="K25" s="276">
        <f>J25</f>
        <v>44859</v>
      </c>
      <c r="L25" s="287" t="s">
        <v>187</v>
      </c>
    </row>
    <row r="26" spans="2:13" s="78" customFormat="1" ht="18" customHeight="1">
      <c r="B26" s="277"/>
      <c r="C26" s="331"/>
      <c r="D26" s="59"/>
      <c r="E26" s="164"/>
      <c r="F26" s="57"/>
      <c r="G26" s="58"/>
      <c r="H26" s="165"/>
      <c r="I26" s="165"/>
      <c r="J26" s="165"/>
      <c r="K26" s="276"/>
      <c r="L26" s="166"/>
    </row>
    <row r="27" spans="2:13" s="78" customFormat="1" ht="18" customHeight="1">
      <c r="B27" s="62" t="s">
        <v>267</v>
      </c>
      <c r="C27" s="286" t="s">
        <v>300</v>
      </c>
      <c r="D27" s="59" t="s">
        <v>193</v>
      </c>
      <c r="E27" s="164" t="s">
        <v>194</v>
      </c>
      <c r="F27" s="200">
        <f>F21+7</f>
        <v>44852</v>
      </c>
      <c r="G27" s="201">
        <v>0.70833333333333337</v>
      </c>
      <c r="H27" s="165">
        <f>F27+1</f>
        <v>44853</v>
      </c>
      <c r="I27" s="165">
        <f>H27+1</f>
        <v>44854</v>
      </c>
      <c r="J27" s="168">
        <f>I27+4</f>
        <v>44858</v>
      </c>
      <c r="K27" s="324" t="s">
        <v>187</v>
      </c>
      <c r="L27" s="287">
        <f>I27+5</f>
        <v>44859</v>
      </c>
    </row>
    <row r="28" spans="2:13" s="78" customFormat="1" ht="18" hidden="1" customHeight="1">
      <c r="B28" s="62"/>
      <c r="C28" s="288"/>
      <c r="D28" s="59" t="s">
        <v>193</v>
      </c>
      <c r="E28" s="164" t="s">
        <v>219</v>
      </c>
      <c r="F28" s="200">
        <f>F22+7</f>
        <v>44886</v>
      </c>
      <c r="G28" s="58">
        <v>0.95833333333333337</v>
      </c>
      <c r="H28" s="165">
        <f t="shared" ref="H28" si="4">F28+1</f>
        <v>44887</v>
      </c>
      <c r="I28" s="165">
        <f t="shared" ref="I28:I29" si="5">H28+1</f>
        <v>44888</v>
      </c>
      <c r="J28" s="168" t="s">
        <v>187</v>
      </c>
      <c r="K28" s="276">
        <f>I28+4</f>
        <v>44892</v>
      </c>
      <c r="L28" s="287" t="s">
        <v>187</v>
      </c>
    </row>
    <row r="29" spans="2:13" s="78" customFormat="1" ht="18" customHeight="1">
      <c r="B29" s="307" t="s">
        <v>288</v>
      </c>
      <c r="C29" s="288" t="s">
        <v>285</v>
      </c>
      <c r="D29" s="59" t="s">
        <v>193</v>
      </c>
      <c r="E29" s="164" t="s">
        <v>238</v>
      </c>
      <c r="F29" s="200">
        <f>F23+1</f>
        <v>44853</v>
      </c>
      <c r="G29" s="201">
        <v>0.95833333333333337</v>
      </c>
      <c r="H29" s="165">
        <f>F29+1</f>
        <v>44854</v>
      </c>
      <c r="I29" s="165">
        <f t="shared" si="5"/>
        <v>44855</v>
      </c>
      <c r="J29" s="168">
        <f>I29+5</f>
        <v>44860</v>
      </c>
      <c r="K29" s="168">
        <f>J29</f>
        <v>44860</v>
      </c>
      <c r="L29" s="326" t="s">
        <v>187</v>
      </c>
    </row>
    <row r="30" spans="2:13" s="78" customFormat="1" ht="18" customHeight="1">
      <c r="B30" s="62" t="s">
        <v>315</v>
      </c>
      <c r="C30" s="288" t="s">
        <v>316</v>
      </c>
      <c r="D30" s="59" t="s">
        <v>193</v>
      </c>
      <c r="E30" s="164" t="s">
        <v>195</v>
      </c>
      <c r="F30" s="200">
        <f>F24+7</f>
        <v>44856</v>
      </c>
      <c r="G30" s="201">
        <v>0.70833333333333337</v>
      </c>
      <c r="H30" s="165">
        <f>F30+1</f>
        <v>44857</v>
      </c>
      <c r="I30" s="165">
        <f>H30+1</f>
        <v>44858</v>
      </c>
      <c r="J30" s="165">
        <f>I30+4</f>
        <v>44862</v>
      </c>
      <c r="K30" s="276">
        <f>H30+6</f>
        <v>44863</v>
      </c>
      <c r="L30" s="287" t="s">
        <v>187</v>
      </c>
    </row>
    <row r="31" spans="2:13" s="78" customFormat="1" ht="18" customHeight="1">
      <c r="B31" s="62" t="s">
        <v>317</v>
      </c>
      <c r="C31" s="288" t="s">
        <v>285</v>
      </c>
      <c r="D31" s="59" t="s">
        <v>193</v>
      </c>
      <c r="E31" s="164" t="s">
        <v>211</v>
      </c>
      <c r="F31" s="200">
        <f>F25+7</f>
        <v>44857</v>
      </c>
      <c r="G31" s="58">
        <v>0.70833333333333337</v>
      </c>
      <c r="H31" s="165">
        <f>F31+7</f>
        <v>44864</v>
      </c>
      <c r="I31" s="165">
        <f>H31+1</f>
        <v>44865</v>
      </c>
      <c r="J31" s="165">
        <f>I31+5</f>
        <v>44870</v>
      </c>
      <c r="K31" s="276">
        <f>J31</f>
        <v>44870</v>
      </c>
      <c r="L31" s="287" t="s">
        <v>187</v>
      </c>
    </row>
    <row r="32" spans="2:13" s="78" customFormat="1" ht="18" customHeight="1">
      <c r="B32" s="277"/>
      <c r="C32" s="331"/>
      <c r="D32" s="331"/>
      <c r="E32" s="278"/>
      <c r="F32" s="57"/>
      <c r="G32" s="58"/>
      <c r="H32" s="165"/>
      <c r="I32" s="165"/>
      <c r="J32" s="165"/>
      <c r="K32" s="276"/>
      <c r="L32" s="166"/>
    </row>
    <row r="33" spans="2:12" s="78" customFormat="1" ht="18" customHeight="1">
      <c r="B33" s="62" t="s">
        <v>248</v>
      </c>
      <c r="C33" s="286" t="s">
        <v>300</v>
      </c>
      <c r="D33" s="59" t="s">
        <v>193</v>
      </c>
      <c r="E33" s="164" t="s">
        <v>194</v>
      </c>
      <c r="F33" s="200">
        <f>F27+7</f>
        <v>44859</v>
      </c>
      <c r="G33" s="201">
        <v>0.70833333333333337</v>
      </c>
      <c r="H33" s="165">
        <f>F33+1</f>
        <v>44860</v>
      </c>
      <c r="I33" s="165">
        <f>H33+1</f>
        <v>44861</v>
      </c>
      <c r="J33" s="168">
        <f>I33+4</f>
        <v>44865</v>
      </c>
      <c r="K33" s="324" t="s">
        <v>187</v>
      </c>
      <c r="L33" s="287">
        <f>I33+5</f>
        <v>44866</v>
      </c>
    </row>
    <row r="34" spans="2:12" s="78" customFormat="1" ht="18" hidden="1" customHeight="1">
      <c r="B34" s="62"/>
      <c r="C34" s="288"/>
      <c r="D34" s="59" t="s">
        <v>193</v>
      </c>
      <c r="E34" s="164" t="s">
        <v>219</v>
      </c>
      <c r="F34" s="200">
        <f>F28+7</f>
        <v>44893</v>
      </c>
      <c r="G34" s="58">
        <v>0.95833333333333337</v>
      </c>
      <c r="H34" s="165">
        <f t="shared" ref="H34" si="6">F34+1</f>
        <v>44894</v>
      </c>
      <c r="I34" s="165">
        <f t="shared" ref="I34" si="7">H34+1</f>
        <v>44895</v>
      </c>
      <c r="J34" s="168" t="s">
        <v>187</v>
      </c>
      <c r="K34" s="276">
        <f>I34+4</f>
        <v>44899</v>
      </c>
      <c r="L34" s="287" t="s">
        <v>187</v>
      </c>
    </row>
    <row r="35" spans="2:12" s="78" customFormat="1" ht="18" customHeight="1">
      <c r="B35" s="307" t="s">
        <v>301</v>
      </c>
      <c r="C35" s="288" t="s">
        <v>285</v>
      </c>
      <c r="D35" s="59" t="s">
        <v>193</v>
      </c>
      <c r="E35" s="164" t="s">
        <v>238</v>
      </c>
      <c r="F35" s="200">
        <f>F29+10</f>
        <v>44863</v>
      </c>
      <c r="G35" s="201">
        <v>0.95833333333333337</v>
      </c>
      <c r="H35" s="165">
        <f>F35+1</f>
        <v>44864</v>
      </c>
      <c r="I35" s="165">
        <f>H35+1</f>
        <v>44865</v>
      </c>
      <c r="J35" s="168">
        <f>I35+5</f>
        <v>44870</v>
      </c>
      <c r="K35" s="168">
        <f>J35</f>
        <v>44870</v>
      </c>
      <c r="L35" s="326" t="s">
        <v>244</v>
      </c>
    </row>
    <row r="36" spans="2:12" s="78" customFormat="1" ht="18" customHeight="1">
      <c r="B36" s="62" t="s">
        <v>254</v>
      </c>
      <c r="C36" s="288" t="s">
        <v>285</v>
      </c>
      <c r="D36" s="59" t="s">
        <v>193</v>
      </c>
      <c r="E36" s="164" t="s">
        <v>250</v>
      </c>
      <c r="F36" s="200">
        <f>F30+7</f>
        <v>44863</v>
      </c>
      <c r="G36" s="201">
        <v>0.70833333333333337</v>
      </c>
      <c r="H36" s="165">
        <f>F36+1</f>
        <v>44864</v>
      </c>
      <c r="I36" s="165">
        <f>H36+1</f>
        <v>44865</v>
      </c>
      <c r="J36" s="165">
        <f>I36+4</f>
        <v>44869</v>
      </c>
      <c r="K36" s="276">
        <f>J36+1</f>
        <v>44870</v>
      </c>
      <c r="L36" s="287" t="s">
        <v>187</v>
      </c>
    </row>
    <row r="37" spans="2:12" s="78" customFormat="1" ht="18" customHeight="1">
      <c r="B37" s="62" t="s">
        <v>361</v>
      </c>
      <c r="C37" s="288" t="s">
        <v>300</v>
      </c>
      <c r="D37" s="59" t="s">
        <v>193</v>
      </c>
      <c r="E37" s="164" t="s">
        <v>211</v>
      </c>
      <c r="F37" s="200">
        <f>F31+7</f>
        <v>44864</v>
      </c>
      <c r="G37" s="58">
        <v>0.70833333333333337</v>
      </c>
      <c r="H37" s="165">
        <f>F37+4</f>
        <v>44868</v>
      </c>
      <c r="I37" s="165">
        <f>H37+1</f>
        <v>44869</v>
      </c>
      <c r="J37" s="165">
        <f>I37+5</f>
        <v>44874</v>
      </c>
      <c r="K37" s="276">
        <f>J37</f>
        <v>44874</v>
      </c>
      <c r="L37" s="287" t="s">
        <v>187</v>
      </c>
    </row>
    <row r="38" spans="2:12" s="125" customFormat="1" ht="14.4" customHeight="1">
      <c r="B38" s="132" t="s">
        <v>103</v>
      </c>
      <c r="C38" s="133"/>
      <c r="D38" s="133"/>
      <c r="E38" s="134"/>
      <c r="F38" s="135"/>
      <c r="G38" s="136"/>
      <c r="H38" s="137"/>
      <c r="I38" s="137"/>
      <c r="J38" s="138"/>
      <c r="K38" s="138"/>
      <c r="L38" s="137"/>
    </row>
    <row r="39" spans="2:12" s="125" customFormat="1" ht="14.4" customHeight="1">
      <c r="B39" s="178" t="s">
        <v>253</v>
      </c>
      <c r="C39" s="139"/>
      <c r="D39" s="139"/>
      <c r="E39" s="134"/>
      <c r="F39" s="135"/>
      <c r="G39" s="136"/>
      <c r="H39" s="137"/>
      <c r="I39" s="137"/>
      <c r="J39" s="138"/>
      <c r="K39" s="138"/>
      <c r="L39" s="137"/>
    </row>
    <row r="40" spans="2:12" s="125" customFormat="1" ht="14.4" customHeight="1">
      <c r="B40" s="178" t="s">
        <v>251</v>
      </c>
      <c r="C40" s="139"/>
      <c r="D40" s="139"/>
      <c r="E40" s="134"/>
      <c r="F40" s="135"/>
      <c r="G40" s="136"/>
      <c r="H40" s="137"/>
      <c r="I40" s="137"/>
      <c r="J40" s="138"/>
      <c r="K40" s="138"/>
      <c r="L40" s="137"/>
    </row>
    <row r="41" spans="2:12" s="125" customFormat="1" ht="14.4" customHeight="1">
      <c r="B41" s="172" t="s">
        <v>252</v>
      </c>
      <c r="C41" s="172"/>
      <c r="D41" s="139"/>
      <c r="E41" s="139"/>
      <c r="F41" s="135"/>
      <c r="G41" s="136"/>
      <c r="H41" s="137"/>
      <c r="I41" s="137"/>
      <c r="J41" s="138"/>
      <c r="K41" s="138"/>
      <c r="L41" s="137"/>
    </row>
    <row r="42" spans="2:12" s="125" customFormat="1" ht="10.5" customHeight="1">
      <c r="B42" s="178"/>
      <c r="C42" s="178"/>
      <c r="D42" s="178"/>
      <c r="E42" s="178"/>
      <c r="F42" s="173"/>
      <c r="G42" s="174"/>
      <c r="H42" s="175"/>
      <c r="I42" s="175"/>
      <c r="J42" s="176"/>
      <c r="K42" s="176"/>
    </row>
    <row r="43" spans="2:12" s="125" customFormat="1" ht="26.25" hidden="1" customHeight="1">
      <c r="B43" s="471" t="s">
        <v>212</v>
      </c>
      <c r="C43" s="472"/>
      <c r="D43" s="472"/>
      <c r="E43" s="472"/>
      <c r="F43" s="472"/>
      <c r="G43" s="472"/>
      <c r="H43" s="472"/>
      <c r="I43" s="472"/>
      <c r="J43" s="472"/>
      <c r="K43" s="473"/>
    </row>
    <row r="44" spans="2:12" s="125" customFormat="1" ht="21.75" hidden="1" customHeight="1">
      <c r="B44" s="455" t="s">
        <v>130</v>
      </c>
      <c r="C44" s="451" t="s">
        <v>121</v>
      </c>
      <c r="D44" s="451" t="s">
        <v>131</v>
      </c>
      <c r="E44" s="451" t="s">
        <v>132</v>
      </c>
      <c r="F44" s="459" t="s">
        <v>122</v>
      </c>
      <c r="G44" s="460"/>
      <c r="H44" s="460"/>
      <c r="I44" s="461"/>
      <c r="J44" s="476" t="s">
        <v>213</v>
      </c>
      <c r="K44" s="477"/>
    </row>
    <row r="45" spans="2:12" s="125" customFormat="1" ht="22.5" hidden="1" customHeight="1">
      <c r="B45" s="456"/>
      <c r="C45" s="452"/>
      <c r="D45" s="452"/>
      <c r="E45" s="452"/>
      <c r="F45" s="452" t="s">
        <v>111</v>
      </c>
      <c r="G45" s="452"/>
      <c r="H45" s="127" t="s">
        <v>5</v>
      </c>
      <c r="I45" s="127" t="s">
        <v>124</v>
      </c>
      <c r="J45" s="478" t="s">
        <v>78</v>
      </c>
      <c r="K45" s="479"/>
    </row>
    <row r="46" spans="2:12" s="78" customFormat="1" ht="18" hidden="1" customHeight="1">
      <c r="B46" s="56" t="s">
        <v>220</v>
      </c>
      <c r="C46" s="64" t="s">
        <v>221</v>
      </c>
      <c r="D46" s="64" t="s">
        <v>193</v>
      </c>
      <c r="E46" s="181" t="s">
        <v>217</v>
      </c>
      <c r="F46" s="57">
        <v>43423</v>
      </c>
      <c r="G46" s="58">
        <v>0.95833333333333337</v>
      </c>
      <c r="H46" s="183">
        <f t="shared" ref="H46" si="8">F46+1</f>
        <v>43424</v>
      </c>
      <c r="I46" s="184">
        <f>H46</f>
        <v>43424</v>
      </c>
      <c r="J46" s="457">
        <f>I46+11</f>
        <v>43435</v>
      </c>
      <c r="K46" s="458"/>
    </row>
    <row r="47" spans="2:12" s="78" customFormat="1" ht="18" hidden="1" customHeight="1">
      <c r="B47" s="163" t="s">
        <v>222</v>
      </c>
      <c r="C47" s="65" t="s">
        <v>223</v>
      </c>
      <c r="D47" s="65" t="s">
        <v>193</v>
      </c>
      <c r="E47" s="182" t="s">
        <v>218</v>
      </c>
      <c r="F47" s="60">
        <v>43427</v>
      </c>
      <c r="G47" s="61">
        <v>0.95833333333333337</v>
      </c>
      <c r="H47" s="177">
        <f t="shared" ref="H47:H48" si="9">F47+1</f>
        <v>43428</v>
      </c>
      <c r="I47" s="185">
        <f t="shared" ref="I47" si="10">H47+1</f>
        <v>43429</v>
      </c>
      <c r="J47" s="453">
        <f>I47+12</f>
        <v>43441</v>
      </c>
      <c r="K47" s="454"/>
    </row>
    <row r="48" spans="2:12" s="78" customFormat="1" ht="18" hidden="1" customHeight="1">
      <c r="B48" s="194" t="s">
        <v>220</v>
      </c>
      <c r="C48" s="186" t="s">
        <v>221</v>
      </c>
      <c r="D48" s="186" t="s">
        <v>193</v>
      </c>
      <c r="E48" s="198" t="s">
        <v>217</v>
      </c>
      <c r="F48" s="187">
        <v>43423</v>
      </c>
      <c r="G48" s="188">
        <v>0.95833333333333337</v>
      </c>
      <c r="H48" s="192">
        <f t="shared" si="9"/>
        <v>43424</v>
      </c>
      <c r="I48" s="193">
        <f>H48</f>
        <v>43424</v>
      </c>
      <c r="J48" s="447">
        <f>I48+11</f>
        <v>43435</v>
      </c>
      <c r="K48" s="448"/>
    </row>
    <row r="49" spans="2:13" s="78" customFormat="1" ht="18" hidden="1" customHeight="1">
      <c r="B49" s="195" t="s">
        <v>222</v>
      </c>
      <c r="C49" s="189" t="s">
        <v>223</v>
      </c>
      <c r="D49" s="189" t="s">
        <v>193</v>
      </c>
      <c r="E49" s="199" t="s">
        <v>218</v>
      </c>
      <c r="F49" s="190">
        <v>43427</v>
      </c>
      <c r="G49" s="191">
        <v>0.95833333333333337</v>
      </c>
      <c r="H49" s="196">
        <f t="shared" ref="H49" si="11">F49+1</f>
        <v>43428</v>
      </c>
      <c r="I49" s="197">
        <f t="shared" ref="I49" si="12">H49+1</f>
        <v>43429</v>
      </c>
      <c r="J49" s="449">
        <f>I49+12</f>
        <v>43441</v>
      </c>
      <c r="K49" s="450"/>
    </row>
    <row r="50" spans="2:13" s="125" customFormat="1" ht="12.75" customHeight="1">
      <c r="B50" s="140"/>
      <c r="C50" s="139"/>
      <c r="D50" s="139"/>
      <c r="E50" s="139"/>
      <c r="F50" s="135"/>
      <c r="G50" s="136"/>
      <c r="H50" s="137"/>
      <c r="I50" s="137"/>
      <c r="J50" s="138"/>
      <c r="K50" s="138"/>
    </row>
    <row r="51" spans="2:13" s="126" customFormat="1" ht="26.25" customHeight="1">
      <c r="B51" s="427" t="s">
        <v>274</v>
      </c>
      <c r="C51" s="428"/>
      <c r="D51" s="428"/>
      <c r="E51" s="428"/>
      <c r="F51" s="428"/>
      <c r="G51" s="428"/>
      <c r="H51" s="428"/>
      <c r="I51" s="428"/>
      <c r="J51" s="428"/>
      <c r="K51" s="428"/>
      <c r="L51" s="429"/>
    </row>
    <row r="52" spans="2:13" s="126" customFormat="1" ht="30" customHeight="1">
      <c r="B52" s="455" t="s">
        <v>130</v>
      </c>
      <c r="C52" s="451" t="s">
        <v>121</v>
      </c>
      <c r="D52" s="451" t="s">
        <v>2</v>
      </c>
      <c r="E52" s="451" t="s">
        <v>6</v>
      </c>
      <c r="F52" s="451" t="s">
        <v>7</v>
      </c>
      <c r="G52" s="451"/>
      <c r="H52" s="451"/>
      <c r="I52" s="451"/>
      <c r="J52" s="141" t="s">
        <v>126</v>
      </c>
      <c r="K52" s="409" t="s">
        <v>189</v>
      </c>
      <c r="L52" s="408" t="s">
        <v>275</v>
      </c>
    </row>
    <row r="53" spans="2:13" s="126" customFormat="1" ht="21.75" customHeight="1">
      <c r="B53" s="464"/>
      <c r="C53" s="462"/>
      <c r="D53" s="462"/>
      <c r="E53" s="462"/>
      <c r="F53" s="463" t="s">
        <v>123</v>
      </c>
      <c r="G53" s="463"/>
      <c r="H53" s="332" t="s">
        <v>102</v>
      </c>
      <c r="I53" s="332" t="s">
        <v>8</v>
      </c>
      <c r="J53" s="332" t="s">
        <v>102</v>
      </c>
      <c r="K53" s="332" t="s">
        <v>190</v>
      </c>
      <c r="L53" s="280" t="s">
        <v>78</v>
      </c>
    </row>
    <row r="54" spans="2:13" s="78" customFormat="1" ht="18" customHeight="1">
      <c r="B54" s="319" t="s">
        <v>347</v>
      </c>
      <c r="C54" s="289" t="s">
        <v>348</v>
      </c>
      <c r="D54" s="64" t="s">
        <v>188</v>
      </c>
      <c r="E54" s="59" t="s">
        <v>277</v>
      </c>
      <c r="F54" s="57">
        <v>44848</v>
      </c>
      <c r="G54" s="58">
        <v>0.95833333333333337</v>
      </c>
      <c r="H54" s="165">
        <f>F54+3</f>
        <v>44851</v>
      </c>
      <c r="I54" s="165">
        <f t="shared" ref="I54:I57" si="13">H54+1</f>
        <v>44852</v>
      </c>
      <c r="J54" s="168">
        <f>I54+5</f>
        <v>44857</v>
      </c>
      <c r="K54" s="168">
        <f>I54+4</f>
        <v>44856</v>
      </c>
      <c r="L54" s="406">
        <f>I54+7</f>
        <v>44859</v>
      </c>
    </row>
    <row r="55" spans="2:13" s="78" customFormat="1" ht="18" customHeight="1">
      <c r="B55" s="319" t="s">
        <v>349</v>
      </c>
      <c r="C55" s="289" t="s">
        <v>350</v>
      </c>
      <c r="D55" s="64" t="s">
        <v>188</v>
      </c>
      <c r="E55" s="59" t="s">
        <v>276</v>
      </c>
      <c r="F55" s="57">
        <f>F54+1</f>
        <v>44849</v>
      </c>
      <c r="G55" s="58">
        <v>0.95833333333333337</v>
      </c>
      <c r="H55" s="165">
        <f>F55+1</f>
        <v>44850</v>
      </c>
      <c r="I55" s="165">
        <f t="shared" si="13"/>
        <v>44851</v>
      </c>
      <c r="J55" s="168" t="s">
        <v>249</v>
      </c>
      <c r="K55" s="168">
        <f>H55+6</f>
        <v>44856</v>
      </c>
      <c r="L55" s="406" t="s">
        <v>249</v>
      </c>
    </row>
    <row r="56" spans="2:13" s="78" customFormat="1" ht="18" customHeight="1">
      <c r="B56" s="319" t="s">
        <v>322</v>
      </c>
      <c r="C56" s="289" t="s">
        <v>323</v>
      </c>
      <c r="D56" s="64" t="s">
        <v>188</v>
      </c>
      <c r="E56" s="59" t="s">
        <v>277</v>
      </c>
      <c r="F56" s="57">
        <f>F55+1</f>
        <v>44850</v>
      </c>
      <c r="G56" s="58">
        <v>0.95833333333333337</v>
      </c>
      <c r="H56" s="165">
        <f>F56+1</f>
        <v>44851</v>
      </c>
      <c r="I56" s="165">
        <f t="shared" si="13"/>
        <v>44852</v>
      </c>
      <c r="J56" s="168" t="s">
        <v>249</v>
      </c>
      <c r="K56" s="168">
        <f>I56+3</f>
        <v>44855</v>
      </c>
      <c r="L56" s="407">
        <f>I56+6</f>
        <v>44858</v>
      </c>
    </row>
    <row r="57" spans="2:13" s="78" customFormat="1" ht="18" customHeight="1">
      <c r="B57" s="319" t="s">
        <v>351</v>
      </c>
      <c r="C57" s="289" t="s">
        <v>264</v>
      </c>
      <c r="D57" s="64" t="s">
        <v>188</v>
      </c>
      <c r="E57" s="59" t="s">
        <v>278</v>
      </c>
      <c r="F57" s="57">
        <f>F56+1</f>
        <v>44851</v>
      </c>
      <c r="G57" s="58">
        <v>0.95833333333333337</v>
      </c>
      <c r="H57" s="165">
        <f>F57+1</f>
        <v>44852</v>
      </c>
      <c r="I57" s="165">
        <f t="shared" si="13"/>
        <v>44853</v>
      </c>
      <c r="J57" s="168">
        <f>I57+5</f>
        <v>44858</v>
      </c>
      <c r="K57" s="165">
        <f>I57+6</f>
        <v>44859</v>
      </c>
      <c r="L57" s="406" t="s">
        <v>249</v>
      </c>
    </row>
    <row r="58" spans="2:13" s="78" customFormat="1" ht="18" customHeight="1">
      <c r="B58" s="416" t="s">
        <v>352</v>
      </c>
      <c r="C58" s="289" t="s">
        <v>262</v>
      </c>
      <c r="D58" s="64" t="s">
        <v>188</v>
      </c>
      <c r="E58" s="59" t="s">
        <v>277</v>
      </c>
      <c r="F58" s="57">
        <f>F57+4</f>
        <v>44855</v>
      </c>
      <c r="G58" s="58">
        <v>0.95833333333333337</v>
      </c>
      <c r="H58" s="165">
        <f>F58+1</f>
        <v>44856</v>
      </c>
      <c r="I58" s="165">
        <f t="shared" ref="I58:I59" si="14">H58+1</f>
        <v>44857</v>
      </c>
      <c r="J58" s="168">
        <f t="shared" ref="J58" si="15">I58+5</f>
        <v>44862</v>
      </c>
      <c r="K58" s="168">
        <f>I58+4</f>
        <v>44861</v>
      </c>
      <c r="L58" s="406">
        <f>I58+7</f>
        <v>44864</v>
      </c>
    </row>
    <row r="59" spans="2:13" s="78" customFormat="1" ht="18" customHeight="1">
      <c r="B59" s="319" t="s">
        <v>353</v>
      </c>
      <c r="C59" s="289" t="s">
        <v>354</v>
      </c>
      <c r="D59" s="64" t="s">
        <v>188</v>
      </c>
      <c r="E59" s="59" t="s">
        <v>276</v>
      </c>
      <c r="F59" s="57">
        <f t="shared" ref="F59" si="16">F58+1</f>
        <v>44856</v>
      </c>
      <c r="G59" s="58">
        <v>0.95833333333333337</v>
      </c>
      <c r="H59" s="165">
        <f t="shared" ref="H59" si="17">F59+1</f>
        <v>44857</v>
      </c>
      <c r="I59" s="165">
        <f t="shared" si="14"/>
        <v>44858</v>
      </c>
      <c r="J59" s="168" t="s">
        <v>249</v>
      </c>
      <c r="K59" s="168">
        <f>I59+5</f>
        <v>44863</v>
      </c>
      <c r="L59" s="406" t="s">
        <v>249</v>
      </c>
    </row>
    <row r="60" spans="2:13" s="302" customFormat="1" ht="18" customHeight="1">
      <c r="B60" s="298"/>
      <c r="C60" s="298"/>
      <c r="D60" s="298"/>
      <c r="E60" s="298"/>
      <c r="F60" s="299"/>
      <c r="G60" s="300"/>
      <c r="H60" s="137"/>
      <c r="I60" s="137"/>
      <c r="J60" s="301"/>
      <c r="K60" s="301"/>
      <c r="L60" s="301"/>
      <c r="M60" s="130"/>
    </row>
    <row r="61" spans="2:13" s="125" customFormat="1" ht="26.25" customHeight="1">
      <c r="B61" s="427" t="s">
        <v>216</v>
      </c>
      <c r="C61" s="472"/>
      <c r="D61" s="472"/>
      <c r="E61" s="472"/>
      <c r="F61" s="472"/>
      <c r="G61" s="472"/>
      <c r="H61" s="472"/>
      <c r="I61" s="472"/>
      <c r="J61" s="472"/>
      <c r="K61" s="473"/>
      <c r="L61" s="403"/>
    </row>
    <row r="62" spans="2:13" s="125" customFormat="1" ht="16.5" customHeight="1">
      <c r="B62" s="455" t="s">
        <v>130</v>
      </c>
      <c r="C62" s="451" t="s">
        <v>121</v>
      </c>
      <c r="D62" s="451" t="s">
        <v>2</v>
      </c>
      <c r="E62" s="451" t="s">
        <v>6</v>
      </c>
      <c r="F62" s="459" t="s">
        <v>7</v>
      </c>
      <c r="G62" s="460"/>
      <c r="H62" s="460"/>
      <c r="I62" s="461"/>
      <c r="J62" s="312" t="s">
        <v>128</v>
      </c>
      <c r="K62" s="329" t="s">
        <v>127</v>
      </c>
    </row>
    <row r="63" spans="2:13" s="125" customFormat="1" ht="21.75" customHeight="1">
      <c r="B63" s="464"/>
      <c r="C63" s="462"/>
      <c r="D63" s="462"/>
      <c r="E63" s="462"/>
      <c r="F63" s="463" t="s">
        <v>123</v>
      </c>
      <c r="G63" s="463"/>
      <c r="H63" s="332" t="s">
        <v>125</v>
      </c>
      <c r="I63" s="332" t="s">
        <v>124</v>
      </c>
      <c r="J63" s="279" t="s">
        <v>125</v>
      </c>
      <c r="K63" s="281" t="s">
        <v>46</v>
      </c>
    </row>
    <row r="64" spans="2:13" s="78" customFormat="1" ht="18" customHeight="1">
      <c r="B64" s="307" t="s">
        <v>355</v>
      </c>
      <c r="C64" s="288" t="s">
        <v>356</v>
      </c>
      <c r="D64" s="59" t="s">
        <v>188</v>
      </c>
      <c r="E64" s="288" t="s">
        <v>239</v>
      </c>
      <c r="F64" s="200">
        <v>44844</v>
      </c>
      <c r="G64" s="297">
        <v>0.95833333333333337</v>
      </c>
      <c r="H64" s="293">
        <f>F64+1</f>
        <v>44845</v>
      </c>
      <c r="I64" s="165">
        <f>H64+1</f>
        <v>44846</v>
      </c>
      <c r="J64" s="324">
        <f>I64+9</f>
        <v>44855</v>
      </c>
      <c r="K64" s="287">
        <f>I64+7</f>
        <v>44853</v>
      </c>
    </row>
    <row r="65" spans="2:21" s="78" customFormat="1" ht="18" customHeight="1">
      <c r="B65" s="307" t="s">
        <v>261</v>
      </c>
      <c r="C65" s="288" t="s">
        <v>357</v>
      </c>
      <c r="D65" s="59" t="s">
        <v>188</v>
      </c>
      <c r="E65" s="288" t="s">
        <v>239</v>
      </c>
      <c r="F65" s="200">
        <f>F64+7</f>
        <v>44851</v>
      </c>
      <c r="G65" s="297">
        <v>0.95833333333333337</v>
      </c>
      <c r="H65" s="293">
        <f>F65+1</f>
        <v>44852</v>
      </c>
      <c r="I65" s="165">
        <f>H65+1</f>
        <v>44853</v>
      </c>
      <c r="J65" s="324">
        <f>I65+9</f>
        <v>44862</v>
      </c>
      <c r="K65" s="287">
        <f>I65+7</f>
        <v>44860</v>
      </c>
    </row>
    <row r="66" spans="2:21" s="78" customFormat="1" ht="18" customHeight="1">
      <c r="B66" s="307" t="s">
        <v>355</v>
      </c>
      <c r="C66" s="288" t="s">
        <v>358</v>
      </c>
      <c r="D66" s="59" t="s">
        <v>188</v>
      </c>
      <c r="E66" s="288" t="s">
        <v>239</v>
      </c>
      <c r="F66" s="200">
        <f>F65+7</f>
        <v>44858</v>
      </c>
      <c r="G66" s="297">
        <v>0.95833333333333337</v>
      </c>
      <c r="H66" s="293">
        <f>F66+1</f>
        <v>44859</v>
      </c>
      <c r="I66" s="165">
        <f>H66</f>
        <v>44859</v>
      </c>
      <c r="J66" s="324">
        <f>I66+10</f>
        <v>44869</v>
      </c>
      <c r="K66" s="287">
        <f>I66+8</f>
        <v>44867</v>
      </c>
    </row>
    <row r="67" spans="2:21" s="78" customFormat="1" ht="18" customHeight="1">
      <c r="B67" s="307" t="s">
        <v>261</v>
      </c>
      <c r="C67" s="288" t="s">
        <v>359</v>
      </c>
      <c r="D67" s="59" t="s">
        <v>188</v>
      </c>
      <c r="E67" s="288" t="s">
        <v>239</v>
      </c>
      <c r="F67" s="200">
        <f>F66+7</f>
        <v>44865</v>
      </c>
      <c r="G67" s="297">
        <v>0.95833333333333337</v>
      </c>
      <c r="H67" s="293">
        <f>F67+1</f>
        <v>44866</v>
      </c>
      <c r="I67" s="165">
        <f>H67+1</f>
        <v>44867</v>
      </c>
      <c r="J67" s="324">
        <f>I67+9</f>
        <v>44876</v>
      </c>
      <c r="K67" s="287">
        <f>I67+7</f>
        <v>44874</v>
      </c>
    </row>
    <row r="68" spans="2:21" s="125" customFormat="1" ht="18" customHeight="1">
      <c r="B68" s="142"/>
      <c r="C68" s="142"/>
      <c r="D68" s="143"/>
      <c r="E68" s="144"/>
      <c r="F68" s="145"/>
      <c r="G68" s="146"/>
      <c r="H68" s="147"/>
      <c r="I68" s="148"/>
      <c r="J68" s="148"/>
      <c r="K68" s="148"/>
    </row>
    <row r="69" spans="2:21" s="125" customFormat="1" ht="26.25" customHeight="1">
      <c r="B69" s="427" t="s">
        <v>268</v>
      </c>
      <c r="C69" s="428"/>
      <c r="D69" s="428"/>
      <c r="E69" s="428"/>
      <c r="F69" s="428"/>
      <c r="G69" s="428"/>
      <c r="H69" s="428"/>
      <c r="I69" s="428"/>
      <c r="J69" s="428"/>
      <c r="K69" s="429"/>
    </row>
    <row r="70" spans="2:21" s="125" customFormat="1" ht="18" customHeight="1">
      <c r="B70" s="484" t="s">
        <v>129</v>
      </c>
      <c r="C70" s="445" t="s">
        <v>1</v>
      </c>
      <c r="D70" s="445" t="s">
        <v>2</v>
      </c>
      <c r="E70" s="445" t="s">
        <v>6</v>
      </c>
      <c r="F70" s="425" t="s">
        <v>7</v>
      </c>
      <c r="G70" s="426"/>
      <c r="H70" s="426"/>
      <c r="I70" s="487"/>
      <c r="J70" s="401" t="s">
        <v>273</v>
      </c>
      <c r="K70" s="329"/>
    </row>
    <row r="71" spans="2:21" s="125" customFormat="1" ht="25.5" customHeight="1">
      <c r="B71" s="485"/>
      <c r="C71" s="486"/>
      <c r="D71" s="486"/>
      <c r="E71" s="486"/>
      <c r="F71" s="463" t="s">
        <v>44</v>
      </c>
      <c r="G71" s="463"/>
      <c r="H71" s="402" t="s">
        <v>5</v>
      </c>
      <c r="I71" s="402" t="s">
        <v>124</v>
      </c>
      <c r="J71" s="400" t="s">
        <v>5</v>
      </c>
      <c r="K71" s="362"/>
    </row>
    <row r="72" spans="2:21" s="78" customFormat="1" ht="18" customHeight="1">
      <c r="B72" s="307" t="s">
        <v>271</v>
      </c>
      <c r="C72" s="288" t="s">
        <v>264</v>
      </c>
      <c r="D72" s="59" t="s">
        <v>11</v>
      </c>
      <c r="E72" s="288" t="s">
        <v>270</v>
      </c>
      <c r="F72" s="200">
        <v>44847</v>
      </c>
      <c r="G72" s="297">
        <v>0.70833333333333337</v>
      </c>
      <c r="H72" s="293">
        <f>F72+1</f>
        <v>44848</v>
      </c>
      <c r="I72" s="165">
        <f>H72+1</f>
        <v>44849</v>
      </c>
      <c r="J72" s="324">
        <f>I72+5</f>
        <v>44854</v>
      </c>
      <c r="K72" s="287"/>
    </row>
    <row r="73" spans="2:21" s="78" customFormat="1" ht="18" customHeight="1">
      <c r="B73" s="307" t="s">
        <v>272</v>
      </c>
      <c r="C73" s="288" t="s">
        <v>312</v>
      </c>
      <c r="D73" s="59" t="s">
        <v>188</v>
      </c>
      <c r="E73" s="288" t="s">
        <v>270</v>
      </c>
      <c r="F73" s="200">
        <f>F72+6</f>
        <v>44853</v>
      </c>
      <c r="G73" s="297">
        <v>0.70833333333333337</v>
      </c>
      <c r="H73" s="293">
        <f>F73+1</f>
        <v>44854</v>
      </c>
      <c r="I73" s="165">
        <f>H73+1</f>
        <v>44855</v>
      </c>
      <c r="J73" s="324">
        <f>I73+5</f>
        <v>44860</v>
      </c>
      <c r="K73" s="287"/>
    </row>
    <row r="74" spans="2:21" s="78" customFormat="1" ht="18" customHeight="1">
      <c r="B74" s="307" t="s">
        <v>269</v>
      </c>
      <c r="C74" s="288" t="s">
        <v>262</v>
      </c>
      <c r="D74" s="59" t="s">
        <v>188</v>
      </c>
      <c r="E74" s="288" t="s">
        <v>270</v>
      </c>
      <c r="F74" s="200">
        <f>F73+7</f>
        <v>44860</v>
      </c>
      <c r="G74" s="297">
        <v>0.70833333333333337</v>
      </c>
      <c r="H74" s="293">
        <f>F74+1</f>
        <v>44861</v>
      </c>
      <c r="I74" s="165">
        <f>H74+1</f>
        <v>44862</v>
      </c>
      <c r="J74" s="324">
        <f>I74+5</f>
        <v>44867</v>
      </c>
      <c r="K74" s="287"/>
    </row>
    <row r="75" spans="2:21" s="78" customFormat="1" ht="18" customHeight="1">
      <c r="B75" s="307" t="s">
        <v>271</v>
      </c>
      <c r="C75" s="288" t="s">
        <v>285</v>
      </c>
      <c r="D75" s="59" t="s">
        <v>188</v>
      </c>
      <c r="E75" s="288" t="s">
        <v>270</v>
      </c>
      <c r="F75" s="412">
        <f>F74+13</f>
        <v>44873</v>
      </c>
      <c r="G75" s="297">
        <v>0.95833333333333337</v>
      </c>
      <c r="H75" s="293">
        <f>F75+1</f>
        <v>44874</v>
      </c>
      <c r="I75" s="165">
        <f>H75+1</f>
        <v>44875</v>
      </c>
      <c r="J75" s="324">
        <f>I75+6</f>
        <v>44881</v>
      </c>
      <c r="K75" s="287"/>
      <c r="U75" s="119"/>
    </row>
    <row r="76" spans="2:21" s="78" customFormat="1" ht="18" customHeight="1">
      <c r="B76" s="321"/>
      <c r="C76" s="321"/>
      <c r="D76" s="266"/>
      <c r="E76" s="321"/>
      <c r="F76" s="364"/>
      <c r="G76" s="404"/>
      <c r="H76" s="374"/>
      <c r="I76" s="375"/>
      <c r="J76" s="405"/>
      <c r="K76" s="405"/>
      <c r="U76" s="119"/>
    </row>
    <row r="77" spans="2:21" ht="15" customHeight="1">
      <c r="B77" s="149" t="s">
        <v>214</v>
      </c>
      <c r="C77" s="149"/>
      <c r="D77" s="149"/>
      <c r="E77" s="149"/>
      <c r="F77" s="129"/>
      <c r="G77" s="129"/>
      <c r="H77" s="129"/>
      <c r="I77" s="129"/>
      <c r="J77" s="129"/>
      <c r="L77" s="119"/>
    </row>
    <row r="78" spans="2:21" ht="15" customHeight="1">
      <c r="B78" s="330" t="s">
        <v>204</v>
      </c>
      <c r="C78" s="150"/>
      <c r="D78" s="150"/>
      <c r="E78" s="150"/>
      <c r="F78" s="129"/>
      <c r="G78" s="129"/>
      <c r="H78" s="129"/>
      <c r="I78" s="129"/>
      <c r="J78" s="129"/>
      <c r="L78" s="119"/>
    </row>
    <row r="79" spans="2:21" ht="15" customHeight="1">
      <c r="B79" s="151" t="s">
        <v>203</v>
      </c>
      <c r="C79" s="152"/>
      <c r="D79" s="152"/>
      <c r="E79" s="152"/>
      <c r="F79" s="129"/>
      <c r="G79" s="129"/>
      <c r="H79" s="129"/>
      <c r="I79" s="129"/>
      <c r="J79" s="129"/>
      <c r="L79" s="119"/>
    </row>
    <row r="80" spans="2:21" s="155" customFormat="1" ht="15" customHeight="1" thickBot="1">
      <c r="B80" s="153"/>
      <c r="C80" s="171"/>
      <c r="D80" s="129"/>
      <c r="E80" s="129"/>
      <c r="F80" s="129"/>
      <c r="G80" s="129"/>
      <c r="H80" s="129"/>
      <c r="I80" s="129"/>
      <c r="J80" s="129"/>
      <c r="K80" s="170"/>
      <c r="L80" s="169"/>
      <c r="M80" s="154"/>
    </row>
    <row r="81" spans="1:14" s="155" customFormat="1" ht="15" customHeight="1">
      <c r="B81" s="251" t="s">
        <v>90</v>
      </c>
      <c r="C81" s="252" t="s">
        <v>27</v>
      </c>
      <c r="D81" s="253" t="s">
        <v>28</v>
      </c>
      <c r="E81" s="254"/>
      <c r="F81" s="217" t="s">
        <v>228</v>
      </c>
      <c r="G81" s="218"/>
      <c r="H81" s="218" t="s">
        <v>27</v>
      </c>
      <c r="I81" s="220"/>
      <c r="J81" s="220" t="s">
        <v>28</v>
      </c>
      <c r="K81" s="219"/>
      <c r="L81" s="221"/>
      <c r="M81" s="154"/>
    </row>
    <row r="82" spans="1:14" s="155" customFormat="1" ht="15" customHeight="1">
      <c r="B82" s="255" t="s">
        <v>25</v>
      </c>
      <c r="C82" s="256" t="s">
        <v>202</v>
      </c>
      <c r="D82" s="257" t="s">
        <v>197</v>
      </c>
      <c r="E82" s="258"/>
      <c r="F82" s="210" t="s">
        <v>229</v>
      </c>
      <c r="G82" s="223"/>
      <c r="H82" s="223" t="s">
        <v>230</v>
      </c>
      <c r="I82" s="225"/>
      <c r="J82" s="225" t="s">
        <v>200</v>
      </c>
      <c r="K82" s="226"/>
      <c r="L82" s="227"/>
      <c r="M82" s="154"/>
    </row>
    <row r="83" spans="1:14" s="155" customFormat="1" ht="15" customHeight="1">
      <c r="B83" s="255" t="s">
        <v>26</v>
      </c>
      <c r="C83" s="256"/>
      <c r="D83" s="257" t="s">
        <v>198</v>
      </c>
      <c r="E83" s="258"/>
      <c r="F83" s="228"/>
      <c r="G83" s="223"/>
      <c r="H83" s="229"/>
      <c r="I83" s="230"/>
      <c r="J83" s="224"/>
      <c r="K83" s="229"/>
      <c r="L83" s="231"/>
      <c r="M83" s="154"/>
    </row>
    <row r="84" spans="1:14" s="155" customFormat="1" ht="15" customHeight="1">
      <c r="B84" s="259"/>
      <c r="C84" s="256"/>
      <c r="D84" s="257"/>
      <c r="E84" s="258"/>
      <c r="F84" s="213" t="s">
        <v>210</v>
      </c>
      <c r="G84" s="228"/>
      <c r="H84" s="232"/>
      <c r="I84" s="226"/>
      <c r="J84" s="224"/>
      <c r="K84" s="226"/>
      <c r="L84" s="227"/>
      <c r="M84" s="154"/>
    </row>
    <row r="85" spans="1:14" s="155" customFormat="1" ht="15" customHeight="1">
      <c r="B85" s="260" t="s">
        <v>43</v>
      </c>
      <c r="C85" s="261"/>
      <c r="D85" s="262" t="s">
        <v>199</v>
      </c>
      <c r="E85" s="258"/>
      <c r="F85" s="214" t="s">
        <v>224</v>
      </c>
      <c r="G85" s="212"/>
      <c r="H85" s="212" t="s">
        <v>225</v>
      </c>
      <c r="I85" s="226"/>
      <c r="J85" s="224"/>
      <c r="K85" s="226"/>
      <c r="L85" s="227"/>
      <c r="M85" s="154"/>
    </row>
    <row r="86" spans="1:14" s="156" customFormat="1" ht="15" customHeight="1">
      <c r="A86" s="155"/>
      <c r="B86" s="263"/>
      <c r="C86" s="264"/>
      <c r="D86" s="216"/>
      <c r="E86" s="265"/>
      <c r="F86" s="211" t="s">
        <v>208</v>
      </c>
      <c r="G86" s="239"/>
      <c r="H86" s="239" t="s">
        <v>209</v>
      </c>
      <c r="I86" s="224"/>
      <c r="J86" s="224"/>
      <c r="K86" s="226"/>
      <c r="L86" s="227"/>
      <c r="M86" s="154"/>
      <c r="N86" s="155"/>
    </row>
    <row r="87" spans="1:14" s="156" customFormat="1" ht="15" customHeight="1">
      <c r="A87" s="155"/>
      <c r="B87" s="263"/>
      <c r="C87" s="264"/>
      <c r="D87" s="216"/>
      <c r="E87" s="265"/>
      <c r="F87" s="214" t="s">
        <v>81</v>
      </c>
      <c r="G87" s="239"/>
      <c r="H87" s="228"/>
      <c r="I87" s="262"/>
      <c r="J87" s="262" t="s">
        <v>246</v>
      </c>
      <c r="K87" s="226"/>
      <c r="L87" s="227"/>
      <c r="M87" s="154"/>
      <c r="N87" s="155"/>
    </row>
    <row r="88" spans="1:14" s="156" customFormat="1" ht="15" customHeight="1" thickBot="1">
      <c r="A88" s="155"/>
      <c r="B88" s="313"/>
      <c r="C88" s="244"/>
      <c r="D88" s="314"/>
      <c r="E88" s="315"/>
      <c r="F88" s="245"/>
      <c r="G88" s="316"/>
      <c r="H88" s="246"/>
      <c r="I88" s="352"/>
      <c r="J88" s="248"/>
      <c r="K88" s="248"/>
      <c r="L88" s="249"/>
      <c r="M88" s="154"/>
      <c r="N88" s="155"/>
    </row>
    <row r="89" spans="1:14" s="156" customFormat="1" ht="15" customHeight="1">
      <c r="A89" s="155"/>
      <c r="B89" s="250"/>
      <c r="C89" s="212"/>
      <c r="D89" s="238"/>
      <c r="E89" s="216"/>
      <c r="F89" s="274"/>
      <c r="G89" s="274"/>
      <c r="H89" s="275"/>
      <c r="I89" s="275"/>
      <c r="J89" s="275"/>
      <c r="K89" s="273"/>
      <c r="L89" s="275"/>
      <c r="M89" s="154"/>
      <c r="N89" s="155"/>
    </row>
    <row r="90" spans="1:14" s="120" customFormat="1">
      <c r="A90" s="119"/>
      <c r="B90" s="119" t="s">
        <v>24</v>
      </c>
      <c r="C90" s="119"/>
      <c r="D90" s="119"/>
      <c r="E90" s="119"/>
      <c r="F90" s="162"/>
      <c r="G90" s="162"/>
      <c r="H90" s="162"/>
      <c r="J90" s="119"/>
      <c r="M90" s="119"/>
      <c r="N90" s="119"/>
    </row>
    <row r="91" spans="1:14" s="120" customFormat="1">
      <c r="A91" s="119"/>
      <c r="B91" s="157"/>
      <c r="C91" s="158"/>
      <c r="D91" s="159"/>
      <c r="E91" s="160"/>
      <c r="F91" s="119"/>
      <c r="G91" s="161"/>
      <c r="I91" s="122"/>
      <c r="M91" s="119"/>
      <c r="N91" s="119"/>
    </row>
    <row r="92" spans="1:14" s="120" customFormat="1">
      <c r="A92" s="119"/>
      <c r="B92" s="119"/>
      <c r="C92" s="119"/>
      <c r="D92" s="119"/>
      <c r="E92" s="119"/>
      <c r="F92" s="162"/>
      <c r="G92" s="162"/>
      <c r="H92" s="162"/>
      <c r="J92" s="119"/>
      <c r="M92" s="119"/>
      <c r="N92" s="119"/>
    </row>
    <row r="93" spans="1:14" s="120" customFormat="1">
      <c r="A93" s="119"/>
      <c r="B93" s="119"/>
      <c r="C93" s="119"/>
      <c r="D93" s="119"/>
      <c r="E93" s="119"/>
      <c r="F93" s="162"/>
      <c r="G93" s="162"/>
      <c r="H93" s="162"/>
      <c r="M93" s="119"/>
      <c r="N93" s="119"/>
    </row>
    <row r="94" spans="1:14">
      <c r="B94" s="119"/>
      <c r="C94" s="119"/>
      <c r="D94" s="119"/>
      <c r="E94" s="119"/>
    </row>
  </sheetData>
  <mergeCells count="54">
    <mergeCell ref="B6:L6"/>
    <mergeCell ref="B2:L2"/>
    <mergeCell ref="C3:K3"/>
    <mergeCell ref="B4:L4"/>
    <mergeCell ref="B5:L5"/>
    <mergeCell ref="B70:B71"/>
    <mergeCell ref="C70:C71"/>
    <mergeCell ref="D70:D71"/>
    <mergeCell ref="F70:I70"/>
    <mergeCell ref="F71:G71"/>
    <mergeCell ref="E70:E71"/>
    <mergeCell ref="B43:K43"/>
    <mergeCell ref="B19:B20"/>
    <mergeCell ref="C19:C20"/>
    <mergeCell ref="B61:K61"/>
    <mergeCell ref="C52:C53"/>
    <mergeCell ref="F52:I52"/>
    <mergeCell ref="B52:B53"/>
    <mergeCell ref="J44:K44"/>
    <mergeCell ref="C44:C45"/>
    <mergeCell ref="J45:K45"/>
    <mergeCell ref="E19:E20"/>
    <mergeCell ref="F20:G20"/>
    <mergeCell ref="F19:I19"/>
    <mergeCell ref="D19:D20"/>
    <mergeCell ref="B18:L18"/>
    <mergeCell ref="B8:L8"/>
    <mergeCell ref="B11:B12"/>
    <mergeCell ref="F11:I11"/>
    <mergeCell ref="C11:C12"/>
    <mergeCell ref="E11:E12"/>
    <mergeCell ref="F12:G12"/>
    <mergeCell ref="B10:L10"/>
    <mergeCell ref="D11:D12"/>
    <mergeCell ref="B51:L51"/>
    <mergeCell ref="B69:K69"/>
    <mergeCell ref="E52:E53"/>
    <mergeCell ref="D52:D53"/>
    <mergeCell ref="F63:G63"/>
    <mergeCell ref="F53:G53"/>
    <mergeCell ref="F62:I62"/>
    <mergeCell ref="C62:C63"/>
    <mergeCell ref="D62:D63"/>
    <mergeCell ref="E62:E63"/>
    <mergeCell ref="B62:B63"/>
    <mergeCell ref="J48:K48"/>
    <mergeCell ref="J49:K49"/>
    <mergeCell ref="D44:D45"/>
    <mergeCell ref="J47:K47"/>
    <mergeCell ref="B44:B45"/>
    <mergeCell ref="E44:E45"/>
    <mergeCell ref="J46:K46"/>
    <mergeCell ref="F45:G45"/>
    <mergeCell ref="F44:I44"/>
  </mergeCells>
  <phoneticPr fontId="2" type="noConversion"/>
  <hyperlinks>
    <hyperlink ref="D82" r:id="rId1" xr:uid="{B05ADBC3-14E6-483E-BD2E-0CA7E44E7439}"/>
    <hyperlink ref="D83" r:id="rId2" xr:uid="{07BD7D66-4035-402E-868A-6786D6C8B1C1}"/>
    <hyperlink ref="D85" r:id="rId3" xr:uid="{D4733C01-5A66-4D0F-9BBB-5BCC7A98D3AA}"/>
    <hyperlink ref="J82" r:id="rId4" xr:uid="{6697F39D-653B-461E-A1BC-4B2F06993DA1}"/>
    <hyperlink ref="J87" r:id="rId5" xr:uid="{C8394E73-C7AF-4A45-B960-A3B97590619C}"/>
  </hyperlinks>
  <printOptions horizontalCentered="1"/>
  <pageMargins left="0.11811023622047245" right="0.11811023622047245" top="0.68" bottom="0" header="0" footer="0"/>
  <pageSetup paperSize="9" scale="50" orientation="portrait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S61"/>
  <sheetViews>
    <sheetView showGridLines="0" tabSelected="1" topLeftCell="A13" zoomScale="99" zoomScaleNormal="99" zoomScaleSheetLayoutView="100" workbookViewId="0">
      <selection activeCell="J20" sqref="J20"/>
    </sheetView>
  </sheetViews>
  <sheetFormatPr defaultColWidth="8" defaultRowHeight="10.199999999999999"/>
  <cols>
    <col min="1" max="1" width="1.6640625" style="66" customWidth="1"/>
    <col min="2" max="2" width="22.5546875" style="67" customWidth="1"/>
    <col min="3" max="3" width="15.109375" style="67" customWidth="1"/>
    <col min="4" max="4" width="9.88671875" style="67" customWidth="1"/>
    <col min="5" max="5" width="13.88671875" style="112" customWidth="1"/>
    <col min="6" max="6" width="16.77734375" style="112" customWidth="1"/>
    <col min="7" max="7" width="8.33203125" style="112" customWidth="1"/>
    <col min="8" max="8" width="10.33203125" style="112" customWidth="1"/>
    <col min="9" max="9" width="11" style="112" customWidth="1"/>
    <col min="10" max="10" width="13.6640625" style="67" customWidth="1"/>
    <col min="11" max="11" width="10.109375" style="66" customWidth="1"/>
    <col min="12" max="12" width="10" style="66" customWidth="1"/>
    <col min="13" max="13" width="4.109375" style="66" customWidth="1"/>
    <col min="14" max="16384" width="8" style="66"/>
  </cols>
  <sheetData>
    <row r="1" spans="1:15">
      <c r="B1" s="66"/>
      <c r="C1" s="66"/>
      <c r="D1" s="66"/>
      <c r="E1" s="66"/>
      <c r="F1" s="66"/>
      <c r="G1" s="66"/>
      <c r="H1" s="66"/>
      <c r="I1" s="66"/>
      <c r="J1" s="66"/>
    </row>
    <row r="2" spans="1:15" s="67" customFormat="1" ht="39" customHeight="1">
      <c r="A2" s="501" t="s">
        <v>283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</row>
    <row r="3" spans="1:15" s="67" customFormat="1" ht="30.75" customHeight="1">
      <c r="A3" s="206"/>
      <c r="C3" s="501" t="s">
        <v>282</v>
      </c>
      <c r="D3" s="501"/>
      <c r="E3" s="501"/>
      <c r="F3" s="501"/>
      <c r="G3" s="501"/>
      <c r="H3" s="501"/>
      <c r="I3" s="501"/>
      <c r="J3" s="501"/>
      <c r="K3" s="501"/>
      <c r="L3" s="347"/>
      <c r="M3" s="347"/>
      <c r="N3" s="347"/>
    </row>
    <row r="4" spans="1:15" s="67" customFormat="1" ht="20.25" customHeight="1">
      <c r="C4" s="502" t="s">
        <v>364</v>
      </c>
      <c r="D4" s="502"/>
      <c r="E4" s="502"/>
      <c r="F4" s="502"/>
      <c r="G4" s="502"/>
      <c r="H4" s="502"/>
      <c r="I4" s="502"/>
      <c r="J4" s="502"/>
      <c r="K4" s="502"/>
      <c r="L4" s="348"/>
      <c r="M4" s="348"/>
      <c r="N4" s="348"/>
      <c r="O4" s="348"/>
    </row>
    <row r="5" spans="1:15" s="67" customFormat="1" ht="20.25" customHeight="1">
      <c r="B5" s="350"/>
      <c r="D5" s="349" t="s">
        <v>365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</row>
    <row r="6" spans="1:15" s="67" customFormat="1" ht="20.25" customHeight="1">
      <c r="C6" s="502" t="s">
        <v>145</v>
      </c>
      <c r="D6" s="502"/>
      <c r="E6" s="502"/>
      <c r="F6" s="502"/>
      <c r="G6" s="502"/>
      <c r="H6" s="502"/>
      <c r="I6" s="502"/>
      <c r="J6" s="502"/>
      <c r="K6" s="348"/>
      <c r="L6" s="348"/>
      <c r="M6" s="348"/>
      <c r="N6" s="348"/>
      <c r="O6" s="348"/>
    </row>
    <row r="7" spans="1:15" s="67" customFormat="1" ht="13.5" customHeight="1">
      <c r="B7" s="350" t="s">
        <v>201</v>
      </c>
      <c r="C7" s="68"/>
      <c r="D7" s="68"/>
      <c r="E7" s="68"/>
      <c r="F7" s="68"/>
      <c r="G7" s="68"/>
      <c r="H7" s="68"/>
      <c r="I7" s="68"/>
    </row>
    <row r="8" spans="1:15" ht="14.25" customHeight="1">
      <c r="B8" s="69"/>
      <c r="C8" s="70"/>
      <c r="D8" s="66"/>
      <c r="E8" s="66"/>
      <c r="F8" s="68"/>
      <c r="G8" s="68"/>
      <c r="H8" s="68"/>
      <c r="I8" s="68"/>
    </row>
    <row r="9" spans="1:15" ht="20.25" customHeight="1">
      <c r="B9" s="500" t="s">
        <v>207</v>
      </c>
      <c r="C9" s="500"/>
      <c r="D9" s="500"/>
      <c r="E9" s="500"/>
      <c r="F9" s="500"/>
      <c r="G9" s="500"/>
      <c r="H9" s="500"/>
      <c r="I9" s="500"/>
      <c r="J9" s="500"/>
      <c r="K9" s="500"/>
      <c r="L9" s="500"/>
    </row>
    <row r="10" spans="1:15" ht="18" customHeight="1">
      <c r="B10" s="71" t="s">
        <v>0</v>
      </c>
      <c r="C10" s="71"/>
      <c r="D10" s="71"/>
      <c r="E10" s="71"/>
      <c r="F10" s="67"/>
      <c r="G10" s="67"/>
      <c r="H10" s="72"/>
      <c r="I10" s="73"/>
      <c r="J10" s="74" t="s">
        <v>245</v>
      </c>
      <c r="K10" s="493">
        <v>44844</v>
      </c>
      <c r="L10" s="493"/>
    </row>
    <row r="11" spans="1:15" ht="25.5" customHeight="1">
      <c r="B11" s="427" t="s">
        <v>140</v>
      </c>
      <c r="C11" s="428"/>
      <c r="D11" s="428"/>
      <c r="E11" s="428"/>
      <c r="F11" s="428"/>
      <c r="G11" s="428"/>
      <c r="H11" s="428"/>
      <c r="I11" s="428"/>
      <c r="J11" s="428"/>
      <c r="K11" s="428"/>
      <c r="L11" s="429"/>
    </row>
    <row r="12" spans="1:15" ht="33.75" customHeight="1">
      <c r="B12" s="432" t="s">
        <v>116</v>
      </c>
      <c r="C12" s="430" t="s">
        <v>1</v>
      </c>
      <c r="D12" s="430" t="s">
        <v>117</v>
      </c>
      <c r="E12" s="430" t="s">
        <v>118</v>
      </c>
      <c r="F12" s="426"/>
      <c r="G12" s="426"/>
      <c r="H12" s="426"/>
      <c r="I12" s="487"/>
      <c r="J12" s="75" t="s">
        <v>236</v>
      </c>
      <c r="K12" s="76"/>
      <c r="L12" s="77"/>
    </row>
    <row r="13" spans="1:15" s="78" customFormat="1" ht="34.5" customHeight="1" thickBot="1">
      <c r="B13" s="494"/>
      <c r="C13" s="495"/>
      <c r="D13" s="495"/>
      <c r="E13" s="495"/>
      <c r="F13" s="496" t="s">
        <v>191</v>
      </c>
      <c r="G13" s="497"/>
      <c r="H13" s="203" t="s">
        <v>119</v>
      </c>
      <c r="I13" s="203" t="s">
        <v>120</v>
      </c>
      <c r="J13" s="203" t="s">
        <v>119</v>
      </c>
      <c r="K13" s="203"/>
      <c r="L13" s="79"/>
    </row>
    <row r="14" spans="1:15" s="80" customFormat="1" ht="17.25" customHeight="1" thickTop="1">
      <c r="B14" s="307" t="s">
        <v>324</v>
      </c>
      <c r="C14" s="288" t="s">
        <v>325</v>
      </c>
      <c r="D14" s="64" t="s">
        <v>192</v>
      </c>
      <c r="E14" s="355" t="s">
        <v>260</v>
      </c>
      <c r="F14" s="57">
        <v>44845</v>
      </c>
      <c r="G14" s="58">
        <v>0.95833333333333337</v>
      </c>
      <c r="H14" s="183">
        <f>F14</f>
        <v>44845</v>
      </c>
      <c r="I14" s="184">
        <f>H14+1</f>
        <v>44846</v>
      </c>
      <c r="J14" s="184">
        <f>I14+3</f>
        <v>44849</v>
      </c>
      <c r="K14" s="337"/>
      <c r="L14" s="114"/>
    </row>
    <row r="15" spans="1:15" s="80" customFormat="1" ht="17.25" customHeight="1">
      <c r="B15" s="307" t="s">
        <v>326</v>
      </c>
      <c r="C15" s="288" t="s">
        <v>327</v>
      </c>
      <c r="D15" s="64" t="s">
        <v>192</v>
      </c>
      <c r="E15" s="355" t="s">
        <v>256</v>
      </c>
      <c r="F15" s="57">
        <f>F14+9</f>
        <v>44854</v>
      </c>
      <c r="G15" s="58">
        <v>0.95833333333333337</v>
      </c>
      <c r="H15" s="183">
        <f>F15</f>
        <v>44854</v>
      </c>
      <c r="I15" s="184">
        <f>H15+1</f>
        <v>44855</v>
      </c>
      <c r="J15" s="184">
        <f>I15+3</f>
        <v>44858</v>
      </c>
      <c r="K15" s="325"/>
      <c r="L15" s="114"/>
    </row>
    <row r="16" spans="1:15" s="80" customFormat="1" ht="17.25" customHeight="1">
      <c r="B16" s="307" t="s">
        <v>328</v>
      </c>
      <c r="C16" s="288" t="s">
        <v>327</v>
      </c>
      <c r="D16" s="64" t="s">
        <v>192</v>
      </c>
      <c r="E16" s="204" t="s">
        <v>260</v>
      </c>
      <c r="F16" s="57">
        <f>F15+5</f>
        <v>44859</v>
      </c>
      <c r="G16" s="58">
        <v>0.95833333333333337</v>
      </c>
      <c r="H16" s="183">
        <f>F16</f>
        <v>44859</v>
      </c>
      <c r="I16" s="184">
        <f t="shared" ref="I16:I20" si="0">H16+1</f>
        <v>44860</v>
      </c>
      <c r="J16" s="184">
        <f>I16+3</f>
        <v>44863</v>
      </c>
      <c r="K16" s="337"/>
      <c r="L16" s="114"/>
    </row>
    <row r="17" spans="2:12" s="80" customFormat="1" ht="17.25" customHeight="1">
      <c r="B17" s="307" t="s">
        <v>366</v>
      </c>
      <c r="C17" s="288" t="s">
        <v>329</v>
      </c>
      <c r="D17" s="64" t="s">
        <v>192</v>
      </c>
      <c r="E17" s="355" t="s">
        <v>256</v>
      </c>
      <c r="F17" s="57">
        <f>F16+2</f>
        <v>44861</v>
      </c>
      <c r="G17" s="58">
        <v>0.95833333333333337</v>
      </c>
      <c r="H17" s="183">
        <f>F17</f>
        <v>44861</v>
      </c>
      <c r="I17" s="184">
        <f>H17+1</f>
        <v>44862</v>
      </c>
      <c r="J17" s="184">
        <f>I17+3</f>
        <v>44865</v>
      </c>
      <c r="K17" s="113"/>
      <c r="L17" s="114"/>
    </row>
    <row r="18" spans="2:12" s="80" customFormat="1" ht="17.25" customHeight="1">
      <c r="B18" s="307" t="s">
        <v>286</v>
      </c>
      <c r="C18" s="288" t="s">
        <v>330</v>
      </c>
      <c r="D18" s="64" t="s">
        <v>192</v>
      </c>
      <c r="E18" s="355" t="s">
        <v>256</v>
      </c>
      <c r="F18" s="57">
        <f>F17+7</f>
        <v>44868</v>
      </c>
      <c r="G18" s="58">
        <v>0.95833333333333337</v>
      </c>
      <c r="H18" s="183">
        <f>F18</f>
        <v>44868</v>
      </c>
      <c r="I18" s="184">
        <f>H18+1</f>
        <v>44869</v>
      </c>
      <c r="J18" s="184">
        <f>I18+3</f>
        <v>44872</v>
      </c>
      <c r="K18" s="113"/>
      <c r="L18" s="114"/>
    </row>
    <row r="19" spans="2:12" s="80" customFormat="1" ht="17.25" customHeight="1">
      <c r="B19" s="307" t="s">
        <v>287</v>
      </c>
      <c r="C19" s="288" t="s">
        <v>330</v>
      </c>
      <c r="D19" s="64" t="s">
        <v>192</v>
      </c>
      <c r="E19" s="355" t="s">
        <v>260</v>
      </c>
      <c r="F19" s="57">
        <f>F18+5</f>
        <v>44873</v>
      </c>
      <c r="G19" s="58">
        <v>0.95833333333333337</v>
      </c>
      <c r="H19" s="183">
        <f t="shared" ref="H19:H20" si="1">F19</f>
        <v>44873</v>
      </c>
      <c r="I19" s="184">
        <f t="shared" si="0"/>
        <v>44874</v>
      </c>
      <c r="J19" s="184">
        <f t="shared" ref="J19" si="2">I19+3</f>
        <v>44877</v>
      </c>
      <c r="K19" s="113"/>
      <c r="L19" s="114"/>
    </row>
    <row r="20" spans="2:12" s="80" customFormat="1" ht="17.25" customHeight="1">
      <c r="B20" s="307" t="s">
        <v>326</v>
      </c>
      <c r="C20" s="288" t="s">
        <v>331</v>
      </c>
      <c r="D20" s="64" t="s">
        <v>192</v>
      </c>
      <c r="E20" s="204" t="s">
        <v>256</v>
      </c>
      <c r="F20" s="57">
        <f>F19+2</f>
        <v>44875</v>
      </c>
      <c r="G20" s="58">
        <v>0.95833333333333337</v>
      </c>
      <c r="H20" s="183">
        <f t="shared" si="1"/>
        <v>44875</v>
      </c>
      <c r="I20" s="184">
        <f t="shared" si="0"/>
        <v>44876</v>
      </c>
      <c r="J20" s="184">
        <f t="shared" ref="J20" si="3">I20+3</f>
        <v>44879</v>
      </c>
      <c r="K20" s="113"/>
      <c r="L20" s="114"/>
    </row>
    <row r="21" spans="2:12" s="80" customFormat="1" ht="17.25" customHeight="1">
      <c r="B21" s="307" t="s">
        <v>249</v>
      </c>
      <c r="C21" s="288" t="s">
        <v>249</v>
      </c>
      <c r="D21" s="64" t="s">
        <v>192</v>
      </c>
      <c r="E21" s="204" t="s">
        <v>256</v>
      </c>
      <c r="F21" s="57">
        <f>F20+2</f>
        <v>44877</v>
      </c>
      <c r="G21" s="58">
        <v>0.95833333333333337</v>
      </c>
      <c r="H21" s="183">
        <f t="shared" ref="H21:H27" si="4">F21</f>
        <v>44877</v>
      </c>
      <c r="I21" s="184">
        <f t="shared" ref="I21:I27" si="5">H21+1</f>
        <v>44878</v>
      </c>
      <c r="J21" s="184">
        <f>I21+3</f>
        <v>44881</v>
      </c>
      <c r="K21" s="113"/>
      <c r="L21" s="114"/>
    </row>
    <row r="22" spans="2:12" s="80" customFormat="1" ht="17.25" customHeight="1">
      <c r="B22" s="307" t="s">
        <v>249</v>
      </c>
      <c r="C22" s="288" t="s">
        <v>249</v>
      </c>
      <c r="D22" s="64" t="s">
        <v>192</v>
      </c>
      <c r="E22" s="355" t="s">
        <v>256</v>
      </c>
      <c r="F22" s="57">
        <f>F21+5</f>
        <v>44882</v>
      </c>
      <c r="G22" s="58">
        <v>0.95833333333333337</v>
      </c>
      <c r="H22" s="183">
        <f t="shared" si="4"/>
        <v>44882</v>
      </c>
      <c r="I22" s="184">
        <f t="shared" si="5"/>
        <v>44883</v>
      </c>
      <c r="J22" s="184">
        <f t="shared" ref="J22" si="6">I22+3</f>
        <v>44886</v>
      </c>
      <c r="K22" s="113"/>
      <c r="L22" s="114"/>
    </row>
    <row r="23" spans="2:12" s="80" customFormat="1" ht="17.25" customHeight="1">
      <c r="B23" s="307" t="s">
        <v>249</v>
      </c>
      <c r="C23" s="288" t="s">
        <v>249</v>
      </c>
      <c r="D23" s="64" t="s">
        <v>192</v>
      </c>
      <c r="E23" s="204" t="s">
        <v>260</v>
      </c>
      <c r="F23" s="57">
        <f>F22+5</f>
        <v>44887</v>
      </c>
      <c r="G23" s="58">
        <v>0.95833333333333337</v>
      </c>
      <c r="H23" s="183">
        <f t="shared" si="4"/>
        <v>44887</v>
      </c>
      <c r="I23" s="184">
        <f t="shared" si="5"/>
        <v>44888</v>
      </c>
      <c r="J23" s="184">
        <f>I23+3</f>
        <v>44891</v>
      </c>
      <c r="K23" s="113"/>
      <c r="L23" s="114"/>
    </row>
    <row r="24" spans="2:12" s="80" customFormat="1" ht="17.25" customHeight="1">
      <c r="B24" s="307" t="s">
        <v>249</v>
      </c>
      <c r="C24" s="288" t="s">
        <v>249</v>
      </c>
      <c r="D24" s="64" t="s">
        <v>192</v>
      </c>
      <c r="E24" s="355" t="s">
        <v>256</v>
      </c>
      <c r="F24" s="57">
        <f>F23+2</f>
        <v>44889</v>
      </c>
      <c r="G24" s="58">
        <v>0.95833333333333337</v>
      </c>
      <c r="H24" s="183">
        <f t="shared" si="4"/>
        <v>44889</v>
      </c>
      <c r="I24" s="184">
        <f t="shared" si="5"/>
        <v>44890</v>
      </c>
      <c r="J24" s="184">
        <f t="shared" ref="J24" si="7">I24+3</f>
        <v>44893</v>
      </c>
      <c r="K24" s="113"/>
      <c r="L24" s="114"/>
    </row>
    <row r="25" spans="2:12" s="80" customFormat="1" ht="17.25" customHeight="1">
      <c r="B25" s="307" t="s">
        <v>249</v>
      </c>
      <c r="C25" s="288" t="s">
        <v>249</v>
      </c>
      <c r="D25" s="64" t="s">
        <v>192</v>
      </c>
      <c r="E25" s="204" t="s">
        <v>260</v>
      </c>
      <c r="F25" s="57">
        <f>F24+5</f>
        <v>44894</v>
      </c>
      <c r="G25" s="58">
        <v>0.95833333333333337</v>
      </c>
      <c r="H25" s="183">
        <f t="shared" si="4"/>
        <v>44894</v>
      </c>
      <c r="I25" s="184">
        <f t="shared" si="5"/>
        <v>44895</v>
      </c>
      <c r="J25" s="184">
        <f>I25+3</f>
        <v>44898</v>
      </c>
      <c r="K25" s="113"/>
      <c r="L25" s="114"/>
    </row>
    <row r="26" spans="2:12" s="80" customFormat="1" ht="17.25" customHeight="1">
      <c r="B26" s="307" t="s">
        <v>249</v>
      </c>
      <c r="C26" s="288" t="s">
        <v>249</v>
      </c>
      <c r="D26" s="64" t="s">
        <v>192</v>
      </c>
      <c r="E26" s="355" t="s">
        <v>256</v>
      </c>
      <c r="F26" s="57">
        <f>F25+5</f>
        <v>44899</v>
      </c>
      <c r="G26" s="58">
        <v>0.95833333333333337</v>
      </c>
      <c r="H26" s="183">
        <f t="shared" si="4"/>
        <v>44899</v>
      </c>
      <c r="I26" s="184">
        <f t="shared" si="5"/>
        <v>44900</v>
      </c>
      <c r="J26" s="184">
        <f t="shared" ref="J26:J27" si="8">I26+3</f>
        <v>44903</v>
      </c>
      <c r="K26" s="113"/>
      <c r="L26" s="114"/>
    </row>
    <row r="27" spans="2:12" s="80" customFormat="1" ht="17.25" customHeight="1">
      <c r="B27" s="307" t="s">
        <v>249</v>
      </c>
      <c r="C27" s="288" t="s">
        <v>249</v>
      </c>
      <c r="D27" s="65" t="s">
        <v>263</v>
      </c>
      <c r="E27" s="204" t="s">
        <v>260</v>
      </c>
      <c r="F27" s="60">
        <f>F26+2</f>
        <v>44901</v>
      </c>
      <c r="G27" s="61">
        <v>0.95833333333333337</v>
      </c>
      <c r="H27" s="177">
        <f t="shared" si="4"/>
        <v>44901</v>
      </c>
      <c r="I27" s="185">
        <f t="shared" si="5"/>
        <v>44902</v>
      </c>
      <c r="J27" s="185">
        <f t="shared" si="8"/>
        <v>44905</v>
      </c>
      <c r="K27" s="333"/>
      <c r="L27" s="334"/>
    </row>
    <row r="28" spans="2:12" s="80" customFormat="1" ht="17.25" customHeight="1">
      <c r="B28" s="266"/>
      <c r="C28" s="321"/>
      <c r="D28" s="282"/>
      <c r="E28" s="322"/>
      <c r="F28" s="283"/>
      <c r="G28" s="284"/>
      <c r="H28" s="267"/>
      <c r="I28" s="285"/>
      <c r="J28" s="285"/>
      <c r="K28" s="323"/>
      <c r="L28" s="323"/>
    </row>
    <row r="29" spans="2:12" s="80" customFormat="1" ht="17.25" customHeight="1">
      <c r="B29" s="266"/>
      <c r="C29" s="321"/>
      <c r="D29" s="282"/>
      <c r="E29" s="322"/>
      <c r="F29" s="283"/>
      <c r="G29" s="284"/>
      <c r="H29" s="267"/>
      <c r="I29" s="285"/>
      <c r="J29" s="285"/>
      <c r="K29" s="323"/>
      <c r="L29" s="323"/>
    </row>
    <row r="30" spans="2:12" s="80" customFormat="1" ht="17.25" customHeight="1">
      <c r="B30" s="498" t="s">
        <v>234</v>
      </c>
      <c r="C30" s="499"/>
      <c r="D30" s="499"/>
      <c r="E30" s="499"/>
      <c r="F30" s="83"/>
      <c r="G30" s="84"/>
      <c r="H30" s="85"/>
      <c r="I30" s="86"/>
      <c r="J30" s="86"/>
      <c r="K30" s="82"/>
      <c r="L30" s="81"/>
    </row>
    <row r="31" spans="2:12" s="80" customFormat="1" ht="17.25" customHeight="1">
      <c r="B31" s="317" t="s">
        <v>235</v>
      </c>
      <c r="C31" s="87"/>
      <c r="D31" s="87"/>
      <c r="E31" s="87"/>
      <c r="F31" s="88"/>
      <c r="G31" s="89"/>
      <c r="H31" s="90"/>
      <c r="I31" s="86"/>
      <c r="J31" s="86"/>
      <c r="K31" s="82"/>
      <c r="L31" s="81"/>
    </row>
    <row r="32" spans="2:12" s="80" customFormat="1" ht="17.25" customHeight="1">
      <c r="B32" s="167"/>
      <c r="C32" s="87"/>
      <c r="D32" s="87"/>
      <c r="E32" s="87"/>
      <c r="F32" s="91"/>
      <c r="G32" s="92"/>
      <c r="H32" s="93"/>
      <c r="I32" s="86"/>
      <c r="J32" s="86"/>
      <c r="K32" s="82"/>
      <c r="L32" s="81"/>
    </row>
    <row r="33" spans="2:253" s="80" customFormat="1" ht="17.25" customHeight="1">
      <c r="B33" s="492" t="s">
        <v>206</v>
      </c>
      <c r="C33" s="492"/>
      <c r="D33" s="492"/>
      <c r="E33" s="492"/>
      <c r="F33" s="492"/>
      <c r="G33" s="492"/>
      <c r="H33" s="492"/>
      <c r="I33" s="492"/>
      <c r="J33" s="492"/>
      <c r="K33" s="82"/>
      <c r="L33" s="81"/>
    </row>
    <row r="34" spans="2:253" ht="19.5" customHeight="1">
      <c r="B34" s="309"/>
      <c r="C34" s="309"/>
      <c r="D34" s="309"/>
      <c r="E34" s="309"/>
      <c r="F34" s="309"/>
      <c r="G34" s="309"/>
      <c r="H34" s="309"/>
      <c r="I34" s="310"/>
      <c r="J34" s="311"/>
      <c r="K34" s="308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</row>
    <row r="35" spans="2:253" ht="12" customHeight="1">
      <c r="B35" s="180"/>
      <c r="C35" s="94"/>
      <c r="D35" s="94"/>
      <c r="E35" s="94"/>
      <c r="F35" s="95"/>
      <c r="G35" s="95"/>
      <c r="H35" s="95"/>
      <c r="I35" s="95"/>
      <c r="J35" s="95"/>
      <c r="K35" s="96"/>
      <c r="L35" s="96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</row>
    <row r="36" spans="2:253" ht="10.8" thickBot="1">
      <c r="B36" s="66"/>
      <c r="C36" s="66"/>
      <c r="D36" s="66"/>
      <c r="E36" s="66"/>
      <c r="F36" s="66"/>
      <c r="G36" s="66"/>
      <c r="H36" s="66"/>
      <c r="I36" s="66"/>
      <c r="J36" s="68"/>
      <c r="K36" s="67"/>
      <c r="M36" s="67"/>
    </row>
    <row r="37" spans="2:253" ht="15" customHeight="1">
      <c r="B37" s="251" t="s">
        <v>90</v>
      </c>
      <c r="C37" s="252" t="s">
        <v>27</v>
      </c>
      <c r="D37" s="253" t="s">
        <v>28</v>
      </c>
      <c r="E37" s="254"/>
      <c r="F37" s="217" t="s">
        <v>228</v>
      </c>
      <c r="G37" s="218"/>
      <c r="H37" s="218" t="s">
        <v>27</v>
      </c>
      <c r="I37" s="220"/>
      <c r="J37" s="220" t="s">
        <v>28</v>
      </c>
      <c r="K37" s="219"/>
      <c r="L37" s="221"/>
      <c r="M37" s="67"/>
    </row>
    <row r="38" spans="2:253" ht="15" customHeight="1">
      <c r="B38" s="255" t="s">
        <v>25</v>
      </c>
      <c r="C38" s="256" t="s">
        <v>202</v>
      </c>
      <c r="D38" s="257" t="s">
        <v>197</v>
      </c>
      <c r="E38" s="258"/>
      <c r="F38" s="210" t="s">
        <v>229</v>
      </c>
      <c r="G38" s="223"/>
      <c r="H38" s="223" t="s">
        <v>230</v>
      </c>
      <c r="I38" s="225"/>
      <c r="J38" s="225" t="s">
        <v>200</v>
      </c>
      <c r="K38" s="226"/>
      <c r="L38" s="227"/>
      <c r="M38" s="67"/>
    </row>
    <row r="39" spans="2:253" ht="15" customHeight="1">
      <c r="B39" s="255" t="s">
        <v>26</v>
      </c>
      <c r="C39" s="256"/>
      <c r="D39" s="257" t="s">
        <v>198</v>
      </c>
      <c r="E39" s="258"/>
      <c r="F39" s="228"/>
      <c r="G39" s="223"/>
      <c r="H39" s="229"/>
      <c r="I39" s="230"/>
      <c r="J39" s="224"/>
      <c r="K39" s="229"/>
      <c r="L39" s="231"/>
      <c r="M39" s="67"/>
    </row>
    <row r="40" spans="2:253" ht="15" customHeight="1">
      <c r="B40" s="259"/>
      <c r="C40" s="256"/>
      <c r="D40" s="257"/>
      <c r="E40" s="258"/>
      <c r="F40" s="222"/>
      <c r="G40" s="228"/>
      <c r="H40" s="232"/>
      <c r="I40" s="226"/>
      <c r="J40" s="224"/>
      <c r="K40" s="226"/>
      <c r="L40" s="227"/>
      <c r="M40" s="67"/>
    </row>
    <row r="41" spans="2:253" ht="15" customHeight="1">
      <c r="B41" s="260" t="s">
        <v>43</v>
      </c>
      <c r="C41" s="261"/>
      <c r="D41" s="262" t="s">
        <v>199</v>
      </c>
      <c r="E41" s="258"/>
      <c r="F41" s="213" t="s">
        <v>210</v>
      </c>
      <c r="G41" s="228"/>
      <c r="H41" s="232"/>
      <c r="I41" s="226"/>
      <c r="J41" s="224"/>
      <c r="K41" s="226"/>
      <c r="L41" s="227"/>
      <c r="M41" s="67"/>
    </row>
    <row r="42" spans="2:253" ht="15" customHeight="1">
      <c r="B42" s="233"/>
      <c r="C42" s="234"/>
      <c r="D42" s="235"/>
      <c r="E42" s="236"/>
      <c r="F42" s="214" t="s">
        <v>224</v>
      </c>
      <c r="G42" s="212"/>
      <c r="H42" s="212" t="s">
        <v>225</v>
      </c>
      <c r="I42" s="226"/>
      <c r="J42" s="224"/>
      <c r="K42" s="226"/>
      <c r="L42" s="227"/>
      <c r="M42" s="67"/>
    </row>
    <row r="43" spans="2:253" ht="15" customHeight="1">
      <c r="B43" s="237"/>
      <c r="C43" s="212"/>
      <c r="D43" s="238"/>
      <c r="E43" s="216"/>
      <c r="F43" s="211" t="s">
        <v>208</v>
      </c>
      <c r="G43" s="239"/>
      <c r="H43" s="239" t="s">
        <v>209</v>
      </c>
      <c r="I43" s="224"/>
      <c r="J43" s="224"/>
      <c r="K43" s="224"/>
      <c r="L43" s="240"/>
      <c r="M43" s="67"/>
      <c r="N43" s="67"/>
    </row>
    <row r="44" spans="2:253" ht="15" customHeight="1">
      <c r="B44" s="241"/>
      <c r="C44" s="212"/>
      <c r="D44" s="242"/>
      <c r="E44" s="242"/>
      <c r="F44" s="291" t="s">
        <v>43</v>
      </c>
      <c r="G44" s="239"/>
      <c r="H44" s="228"/>
      <c r="I44" s="292"/>
      <c r="J44" s="292" t="s">
        <v>226</v>
      </c>
      <c r="K44" s="224"/>
      <c r="L44" s="240"/>
      <c r="M44" s="67"/>
      <c r="N44" s="67"/>
    </row>
    <row r="45" spans="2:253" ht="15" customHeight="1" thickBot="1">
      <c r="B45" s="243"/>
      <c r="C45" s="244"/>
      <c r="D45" s="244"/>
      <c r="E45" s="244"/>
      <c r="F45" s="245"/>
      <c r="G45" s="246"/>
      <c r="H45" s="246"/>
      <c r="I45" s="247"/>
      <c r="J45" s="248"/>
      <c r="K45" s="248"/>
      <c r="L45" s="249"/>
      <c r="M45" s="67"/>
      <c r="N45" s="67"/>
    </row>
    <row r="46" spans="2:253" ht="15" customHeight="1">
      <c r="B46" s="97"/>
      <c r="C46" s="98"/>
      <c r="D46" s="99"/>
      <c r="E46" s="100"/>
      <c r="F46" s="102"/>
      <c r="G46" s="102"/>
      <c r="H46" s="103"/>
      <c r="I46" s="101"/>
      <c r="J46" s="102"/>
      <c r="K46" s="103"/>
      <c r="L46" s="104"/>
      <c r="M46" s="67"/>
      <c r="N46" s="67"/>
    </row>
    <row r="47" spans="2:253" ht="12.75" customHeight="1">
      <c r="B47" s="105"/>
      <c r="C47" s="106"/>
      <c r="D47" s="107"/>
      <c r="E47" s="108"/>
      <c r="F47" s="109"/>
      <c r="G47" s="109"/>
      <c r="H47" s="110"/>
      <c r="I47" s="111"/>
      <c r="J47" s="109"/>
      <c r="K47" s="109"/>
      <c r="L47" s="109"/>
      <c r="M47" s="67"/>
      <c r="N47" s="67"/>
    </row>
    <row r="48" spans="2:253">
      <c r="B48" s="66" t="s">
        <v>24</v>
      </c>
      <c r="C48" s="66"/>
      <c r="D48" s="66"/>
      <c r="E48" s="66"/>
      <c r="I48" s="67"/>
    </row>
    <row r="60" spans="2:10">
      <c r="J60" s="66"/>
    </row>
    <row r="61" spans="2:10">
      <c r="B61" s="66"/>
      <c r="C61" s="66"/>
      <c r="D61" s="66"/>
      <c r="E61" s="66"/>
      <c r="F61" s="66"/>
      <c r="G61" s="66"/>
      <c r="H61" s="66"/>
      <c r="I61" s="66"/>
    </row>
  </sheetData>
  <mergeCells count="15">
    <mergeCell ref="B9:L9"/>
    <mergeCell ref="A2:M2"/>
    <mergeCell ref="C3:K3"/>
    <mergeCell ref="C4:K4"/>
    <mergeCell ref="C6:J6"/>
    <mergeCell ref="B33:J33"/>
    <mergeCell ref="B11:L11"/>
    <mergeCell ref="K10:L10"/>
    <mergeCell ref="B12:B13"/>
    <mergeCell ref="C12:C13"/>
    <mergeCell ref="D12:D13"/>
    <mergeCell ref="E12:E13"/>
    <mergeCell ref="F12:I12"/>
    <mergeCell ref="F13:G13"/>
    <mergeCell ref="B30:E30"/>
  </mergeCells>
  <phoneticPr fontId="2" type="noConversion"/>
  <hyperlinks>
    <hyperlink ref="J38" r:id="rId1" xr:uid="{F97A9CFB-3D25-4125-B277-640F1FB810B9}"/>
    <hyperlink ref="J44" r:id="rId2" xr:uid="{DD2078D9-FC48-4789-B4DC-BC054C7B0868}"/>
    <hyperlink ref="D38" r:id="rId3" xr:uid="{1E54F47B-B375-4CD8-B6F7-99F146460620}"/>
    <hyperlink ref="D39" r:id="rId4" xr:uid="{B90E44A4-354A-459A-902C-30751B1EED3E}"/>
    <hyperlink ref="D41" r:id="rId5" xr:uid="{70DF3C93-92D7-4DB3-ABAF-180EC4C8D194}"/>
  </hyperlinks>
  <pageMargins left="0.26" right="0" top="0.39370078740157483" bottom="0.19685039370078741" header="0" footer="0"/>
  <pageSetup paperSize="9" scale="63" orientation="portrait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3B4D9-9E5B-4F6A-B5D9-C0D683F5D10E}">
  <dimension ref="A1"/>
  <sheetViews>
    <sheetView workbookViewId="0"/>
  </sheetViews>
  <sheetFormatPr defaultRowHeight="16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3D3D-E94F-4F3F-883F-802C5C5A6010}">
  <dimension ref="A1"/>
  <sheetViews>
    <sheetView workbookViewId="0"/>
  </sheetViews>
  <sheetFormatPr defaultRowHeight="16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M89"/>
  <sheetViews>
    <sheetView showGridLines="0" zoomScaleNormal="100" zoomScaleSheetLayoutView="100" workbookViewId="0">
      <selection activeCell="B7" sqref="B7:K7"/>
    </sheetView>
  </sheetViews>
  <sheetFormatPr defaultColWidth="8" defaultRowHeight="10.199999999999999"/>
  <cols>
    <col min="1" max="1" width="1.6640625" style="1" customWidth="1"/>
    <col min="2" max="2" width="9.88671875" style="2" customWidth="1"/>
    <col min="3" max="3" width="10.88671875" style="2" customWidth="1"/>
    <col min="4" max="5" width="12" style="2" customWidth="1"/>
    <col min="6" max="6" width="12" style="6" customWidth="1"/>
    <col min="7" max="7" width="13.21875" style="6" customWidth="1"/>
    <col min="8" max="8" width="12.109375" style="6" customWidth="1"/>
    <col min="9" max="9" width="11.44140625" style="6" customWidth="1"/>
    <col min="10" max="10" width="13.6640625" style="6" customWidth="1"/>
    <col min="11" max="11" width="12.88671875" style="2" customWidth="1"/>
    <col min="12" max="12" width="8.88671875" style="2" customWidth="1"/>
    <col min="13" max="16384" width="8" style="1"/>
  </cols>
  <sheetData>
    <row r="1" spans="2:12" ht="24.6">
      <c r="B1" s="549" t="s">
        <v>23</v>
      </c>
      <c r="C1" s="549"/>
      <c r="D1" s="549"/>
      <c r="E1" s="549"/>
      <c r="F1" s="549"/>
      <c r="G1" s="549"/>
      <c r="H1" s="549"/>
      <c r="I1" s="549"/>
      <c r="J1" s="549"/>
      <c r="K1" s="549"/>
      <c r="L1" s="16" t="s">
        <v>19</v>
      </c>
    </row>
    <row r="2" spans="2:12" s="2" customFormat="1">
      <c r="B2" s="550" t="s">
        <v>20</v>
      </c>
      <c r="C2" s="550"/>
      <c r="D2" s="550"/>
      <c r="E2" s="550"/>
      <c r="F2" s="550"/>
      <c r="G2" s="550"/>
      <c r="H2" s="550"/>
      <c r="I2" s="550"/>
      <c r="J2" s="550"/>
      <c r="K2" s="550"/>
      <c r="L2" s="5"/>
    </row>
    <row r="3" spans="2:12" s="2" customFormat="1">
      <c r="B3" s="550" t="s">
        <v>69</v>
      </c>
      <c r="C3" s="550"/>
      <c r="D3" s="550"/>
      <c r="E3" s="550"/>
      <c r="F3" s="550"/>
      <c r="G3" s="550"/>
      <c r="H3" s="550"/>
      <c r="I3" s="550"/>
      <c r="J3" s="550"/>
      <c r="K3" s="550"/>
      <c r="L3" s="3"/>
    </row>
    <row r="4" spans="2:12" s="2" customFormat="1">
      <c r="B4" s="550" t="s">
        <v>70</v>
      </c>
      <c r="C4" s="550"/>
      <c r="D4" s="550"/>
      <c r="E4" s="550"/>
      <c r="F4" s="550"/>
      <c r="G4" s="550"/>
      <c r="H4" s="550"/>
      <c r="I4" s="550"/>
      <c r="J4" s="550"/>
      <c r="K4" s="550"/>
      <c r="L4" s="3"/>
    </row>
    <row r="5" spans="2:12" s="2" customFormat="1">
      <c r="C5" s="20"/>
      <c r="D5" s="20"/>
      <c r="E5" s="5" t="s">
        <v>21</v>
      </c>
      <c r="F5" s="5"/>
      <c r="G5" s="5"/>
      <c r="H5" s="5"/>
      <c r="I5" s="5"/>
      <c r="J5" s="3"/>
      <c r="K5" s="3"/>
      <c r="L5" s="3"/>
    </row>
    <row r="6" spans="2:12" s="2" customFormat="1">
      <c r="B6" s="11" t="s">
        <v>22</v>
      </c>
      <c r="C6" s="20"/>
      <c r="D6" s="20"/>
      <c r="E6" s="3"/>
      <c r="F6" s="3"/>
      <c r="G6" s="3"/>
      <c r="H6" s="3"/>
      <c r="I6" s="3"/>
      <c r="J6" s="3"/>
      <c r="K6" s="3"/>
      <c r="L6" s="3"/>
    </row>
    <row r="7" spans="2:12">
      <c r="B7" s="551" t="s">
        <v>16</v>
      </c>
      <c r="C7" s="551"/>
      <c r="D7" s="551"/>
      <c r="E7" s="551"/>
      <c r="F7" s="551"/>
      <c r="G7" s="551"/>
      <c r="H7" s="551"/>
      <c r="I7" s="551"/>
      <c r="J7" s="551"/>
      <c r="K7" s="551"/>
      <c r="L7" s="3"/>
    </row>
    <row r="8" spans="2:12">
      <c r="B8" s="21" t="s">
        <v>19</v>
      </c>
      <c r="C8" s="21"/>
      <c r="D8" s="22"/>
      <c r="E8" s="22"/>
      <c r="F8" s="20"/>
      <c r="G8" s="20"/>
      <c r="H8" s="20"/>
      <c r="J8" s="3"/>
      <c r="K8" s="23" t="s">
        <v>162</v>
      </c>
      <c r="L8" s="24"/>
    </row>
    <row r="9" spans="2:12" ht="15.6">
      <c r="B9" s="514" t="s">
        <v>31</v>
      </c>
      <c r="C9" s="515"/>
      <c r="D9" s="515"/>
      <c r="E9" s="515"/>
      <c r="F9" s="515"/>
      <c r="G9" s="515"/>
      <c r="H9" s="515"/>
      <c r="I9" s="515"/>
      <c r="J9" s="515"/>
      <c r="K9" s="516"/>
      <c r="L9" s="25"/>
    </row>
    <row r="10" spans="2:12">
      <c r="B10" s="540" t="s">
        <v>13</v>
      </c>
      <c r="C10" s="541"/>
      <c r="D10" s="538" t="s">
        <v>1</v>
      </c>
      <c r="E10" s="538" t="s">
        <v>30</v>
      </c>
      <c r="F10" s="538" t="s">
        <v>3</v>
      </c>
      <c r="G10" s="533" t="s">
        <v>32</v>
      </c>
      <c r="H10" s="544"/>
      <c r="I10" s="544"/>
      <c r="J10" s="534"/>
      <c r="K10" s="33" t="s">
        <v>4</v>
      </c>
      <c r="L10" s="25"/>
    </row>
    <row r="11" spans="2:12">
      <c r="B11" s="542"/>
      <c r="C11" s="543"/>
      <c r="D11" s="539"/>
      <c r="E11" s="539"/>
      <c r="F11" s="539"/>
      <c r="G11" s="533" t="s">
        <v>44</v>
      </c>
      <c r="H11" s="534"/>
      <c r="I11" s="533" t="s">
        <v>45</v>
      </c>
      <c r="J11" s="534"/>
      <c r="K11" s="33" t="s">
        <v>46</v>
      </c>
      <c r="L11" s="25"/>
    </row>
    <row r="12" spans="2:12" ht="13.5" customHeight="1">
      <c r="B12" s="547" t="s">
        <v>141</v>
      </c>
      <c r="C12" s="548"/>
      <c r="D12" s="63" t="s">
        <v>151</v>
      </c>
      <c r="E12" s="28" t="s">
        <v>142</v>
      </c>
      <c r="F12" s="28" t="s">
        <v>143</v>
      </c>
      <c r="G12" s="545">
        <v>42525</v>
      </c>
      <c r="H12" s="546"/>
      <c r="I12" s="545">
        <v>42528</v>
      </c>
      <c r="J12" s="546"/>
      <c r="K12" s="29">
        <v>42532</v>
      </c>
      <c r="L12" s="25"/>
    </row>
    <row r="13" spans="2:12" ht="13.5" customHeight="1">
      <c r="B13" s="547" t="s">
        <v>141</v>
      </c>
      <c r="C13" s="548"/>
      <c r="D13" s="63" t="s">
        <v>153</v>
      </c>
      <c r="E13" s="28" t="s">
        <v>17</v>
      </c>
      <c r="F13" s="28" t="s">
        <v>18</v>
      </c>
      <c r="G13" s="545">
        <v>42532</v>
      </c>
      <c r="H13" s="546"/>
      <c r="I13" s="545">
        <v>42535</v>
      </c>
      <c r="J13" s="546"/>
      <c r="K13" s="29">
        <v>42539</v>
      </c>
      <c r="L13" s="25"/>
    </row>
    <row r="14" spans="2:12" ht="13.5" customHeight="1">
      <c r="B14" s="547" t="s">
        <v>141</v>
      </c>
      <c r="C14" s="548"/>
      <c r="D14" s="63" t="s">
        <v>154</v>
      </c>
      <c r="E14" s="28" t="s">
        <v>17</v>
      </c>
      <c r="F14" s="28" t="s">
        <v>18</v>
      </c>
      <c r="G14" s="545">
        <v>42539</v>
      </c>
      <c r="H14" s="546"/>
      <c r="I14" s="545">
        <v>42542</v>
      </c>
      <c r="J14" s="546"/>
      <c r="K14" s="29">
        <v>42546</v>
      </c>
      <c r="L14" s="25"/>
    </row>
    <row r="15" spans="2:12" ht="13.5" customHeight="1">
      <c r="B15" s="547" t="s">
        <v>141</v>
      </c>
      <c r="C15" s="548"/>
      <c r="D15" s="63" t="s">
        <v>163</v>
      </c>
      <c r="E15" s="28" t="s">
        <v>17</v>
      </c>
      <c r="F15" s="28" t="s">
        <v>18</v>
      </c>
      <c r="G15" s="545">
        <v>42546</v>
      </c>
      <c r="H15" s="546"/>
      <c r="I15" s="545">
        <v>42549</v>
      </c>
      <c r="J15" s="546"/>
      <c r="K15" s="29">
        <v>42553</v>
      </c>
      <c r="L15" s="25"/>
    </row>
    <row r="16" spans="2:12" ht="13.5" customHeight="1">
      <c r="B16" s="547" t="s">
        <v>141</v>
      </c>
      <c r="C16" s="548"/>
      <c r="D16" s="63" t="s">
        <v>164</v>
      </c>
      <c r="E16" s="28" t="s">
        <v>17</v>
      </c>
      <c r="F16" s="28" t="s">
        <v>18</v>
      </c>
      <c r="G16" s="545">
        <v>42553</v>
      </c>
      <c r="H16" s="546"/>
      <c r="I16" s="545">
        <v>42556</v>
      </c>
      <c r="J16" s="546"/>
      <c r="K16" s="29">
        <v>42560</v>
      </c>
      <c r="L16" s="25"/>
    </row>
    <row r="17" spans="2:12">
      <c r="B17" s="37"/>
      <c r="C17" s="37"/>
      <c r="D17" s="37"/>
      <c r="E17" s="10"/>
      <c r="F17" s="10"/>
      <c r="G17" s="38"/>
      <c r="H17" s="38"/>
      <c r="I17" s="38"/>
      <c r="J17" s="38"/>
      <c r="K17" s="38"/>
      <c r="L17" s="25"/>
    </row>
    <row r="18" spans="2:12" ht="15.6">
      <c r="B18" s="514" t="s">
        <v>47</v>
      </c>
      <c r="C18" s="515"/>
      <c r="D18" s="515"/>
      <c r="E18" s="515"/>
      <c r="F18" s="515"/>
      <c r="G18" s="515"/>
      <c r="H18" s="515"/>
      <c r="I18" s="515"/>
      <c r="J18" s="515"/>
      <c r="K18" s="516"/>
      <c r="L18" s="25"/>
    </row>
    <row r="19" spans="2:12">
      <c r="B19" s="540" t="s">
        <v>48</v>
      </c>
      <c r="C19" s="541"/>
      <c r="D19" s="538" t="s">
        <v>49</v>
      </c>
      <c r="E19" s="538" t="s">
        <v>50</v>
      </c>
      <c r="F19" s="538" t="s">
        <v>51</v>
      </c>
      <c r="G19" s="533" t="s">
        <v>52</v>
      </c>
      <c r="H19" s="544"/>
      <c r="I19" s="544"/>
      <c r="J19" s="534"/>
      <c r="K19" s="33" t="s">
        <v>53</v>
      </c>
      <c r="L19" s="25"/>
    </row>
    <row r="20" spans="2:12">
      <c r="B20" s="542"/>
      <c r="C20" s="543"/>
      <c r="D20" s="539"/>
      <c r="E20" s="539"/>
      <c r="F20" s="539"/>
      <c r="G20" s="533" t="s">
        <v>44</v>
      </c>
      <c r="H20" s="534"/>
      <c r="I20" s="533" t="s">
        <v>45</v>
      </c>
      <c r="J20" s="534"/>
      <c r="K20" s="33" t="s">
        <v>46</v>
      </c>
      <c r="L20" s="25"/>
    </row>
    <row r="21" spans="2:12" ht="13.5" customHeight="1">
      <c r="B21" s="537" t="s">
        <v>155</v>
      </c>
      <c r="C21" s="537"/>
      <c r="D21" s="63" t="s">
        <v>156</v>
      </c>
      <c r="E21" s="28" t="s">
        <v>113</v>
      </c>
      <c r="F21" s="28" t="s">
        <v>114</v>
      </c>
      <c r="G21" s="545">
        <v>42530</v>
      </c>
      <c r="H21" s="546"/>
      <c r="I21" s="545">
        <v>42532</v>
      </c>
      <c r="J21" s="546"/>
      <c r="K21" s="29">
        <v>42536</v>
      </c>
      <c r="L21" s="25"/>
    </row>
    <row r="22" spans="2:12" ht="13.5" customHeight="1">
      <c r="B22" s="537" t="s">
        <v>155</v>
      </c>
      <c r="C22" s="537"/>
      <c r="D22" s="63" t="s">
        <v>157</v>
      </c>
      <c r="E22" s="28" t="s">
        <v>17</v>
      </c>
      <c r="F22" s="28" t="s">
        <v>114</v>
      </c>
      <c r="G22" s="545">
        <v>42537</v>
      </c>
      <c r="H22" s="546"/>
      <c r="I22" s="545">
        <v>42539</v>
      </c>
      <c r="J22" s="546"/>
      <c r="K22" s="29">
        <v>42543</v>
      </c>
      <c r="L22" s="25"/>
    </row>
    <row r="23" spans="2:12" ht="13.5" customHeight="1">
      <c r="B23" s="537" t="s">
        <v>155</v>
      </c>
      <c r="C23" s="537"/>
      <c r="D23" s="63" t="s">
        <v>165</v>
      </c>
      <c r="E23" s="28" t="s">
        <v>17</v>
      </c>
      <c r="F23" s="28" t="s">
        <v>114</v>
      </c>
      <c r="G23" s="545">
        <v>42544</v>
      </c>
      <c r="H23" s="546"/>
      <c r="I23" s="545">
        <v>42546</v>
      </c>
      <c r="J23" s="546"/>
      <c r="K23" s="29">
        <v>42550</v>
      </c>
      <c r="L23" s="25"/>
    </row>
    <row r="24" spans="2:12" ht="13.5" customHeight="1">
      <c r="B24" s="537" t="s">
        <v>155</v>
      </c>
      <c r="C24" s="537"/>
      <c r="D24" s="63" t="s">
        <v>166</v>
      </c>
      <c r="E24" s="28" t="s">
        <v>17</v>
      </c>
      <c r="F24" s="28" t="s">
        <v>114</v>
      </c>
      <c r="G24" s="545">
        <v>42551</v>
      </c>
      <c r="H24" s="546"/>
      <c r="I24" s="545">
        <v>42553</v>
      </c>
      <c r="J24" s="546"/>
      <c r="K24" s="29">
        <v>42557</v>
      </c>
      <c r="L24" s="25"/>
    </row>
    <row r="25" spans="2:12">
      <c r="B25" s="537" t="s">
        <v>155</v>
      </c>
      <c r="C25" s="537"/>
      <c r="D25" s="63" t="s">
        <v>167</v>
      </c>
      <c r="E25" s="28" t="s">
        <v>17</v>
      </c>
      <c r="F25" s="28" t="s">
        <v>114</v>
      </c>
      <c r="G25" s="545">
        <v>42555</v>
      </c>
      <c r="H25" s="546"/>
      <c r="I25" s="545">
        <v>42557</v>
      </c>
      <c r="J25" s="546"/>
      <c r="K25" s="29">
        <v>42561</v>
      </c>
      <c r="L25" s="25"/>
    </row>
    <row r="26" spans="2:12" s="17" customFormat="1">
      <c r="B26" s="1"/>
      <c r="C26" s="15"/>
      <c r="D26" s="15"/>
      <c r="E26" s="15"/>
      <c r="F26" s="15"/>
      <c r="G26" s="15"/>
      <c r="H26" s="15"/>
      <c r="I26" s="15"/>
      <c r="J26" s="15"/>
      <c r="K26" s="15"/>
    </row>
    <row r="27" spans="2:12" s="17" customFormat="1" ht="15.6">
      <c r="B27" s="514" t="s">
        <v>54</v>
      </c>
      <c r="C27" s="515"/>
      <c r="D27" s="515"/>
      <c r="E27" s="515"/>
      <c r="F27" s="515"/>
      <c r="G27" s="515"/>
      <c r="H27" s="515"/>
      <c r="I27" s="515"/>
      <c r="J27" s="515"/>
      <c r="K27" s="516"/>
    </row>
    <row r="28" spans="2:12" s="17" customFormat="1">
      <c r="B28" s="540" t="s">
        <v>48</v>
      </c>
      <c r="C28" s="541"/>
      <c r="D28" s="538" t="s">
        <v>49</v>
      </c>
      <c r="E28" s="538" t="s">
        <v>50</v>
      </c>
      <c r="F28" s="538" t="s">
        <v>51</v>
      </c>
      <c r="G28" s="533" t="s">
        <v>55</v>
      </c>
      <c r="H28" s="544"/>
      <c r="I28" s="544"/>
      <c r="J28" s="534"/>
      <c r="K28" s="33" t="s">
        <v>53</v>
      </c>
    </row>
    <row r="29" spans="2:12" s="17" customFormat="1">
      <c r="B29" s="542"/>
      <c r="C29" s="543"/>
      <c r="D29" s="539"/>
      <c r="E29" s="539"/>
      <c r="F29" s="539"/>
      <c r="G29" s="533" t="s">
        <v>44</v>
      </c>
      <c r="H29" s="534"/>
      <c r="I29" s="533" t="s">
        <v>45</v>
      </c>
      <c r="J29" s="534"/>
      <c r="K29" s="33" t="s">
        <v>46</v>
      </c>
    </row>
    <row r="30" spans="2:12" s="17" customFormat="1" ht="12.75" customHeight="1">
      <c r="B30" s="512" t="s">
        <v>150</v>
      </c>
      <c r="C30" s="513"/>
      <c r="D30" s="30" t="s">
        <v>152</v>
      </c>
      <c r="E30" s="31" t="s">
        <v>144</v>
      </c>
      <c r="F30" s="31" t="s">
        <v>115</v>
      </c>
      <c r="G30" s="519">
        <v>42525</v>
      </c>
      <c r="H30" s="520"/>
      <c r="I30" s="519">
        <v>42526</v>
      </c>
      <c r="J30" s="520"/>
      <c r="K30" s="32">
        <v>42528</v>
      </c>
    </row>
    <row r="31" spans="2:12" s="17" customFormat="1" ht="12.75" customHeight="1">
      <c r="B31" s="512" t="s">
        <v>150</v>
      </c>
      <c r="C31" s="513"/>
      <c r="D31" s="30" t="s">
        <v>168</v>
      </c>
      <c r="E31" s="31" t="s">
        <v>144</v>
      </c>
      <c r="F31" s="31" t="s">
        <v>115</v>
      </c>
      <c r="G31" s="519">
        <v>42532</v>
      </c>
      <c r="H31" s="520"/>
      <c r="I31" s="519">
        <v>42533</v>
      </c>
      <c r="J31" s="520"/>
      <c r="K31" s="32">
        <v>42535</v>
      </c>
    </row>
    <row r="32" spans="2:12" s="17" customFormat="1" ht="12.75" customHeight="1">
      <c r="B32" s="512" t="s">
        <v>150</v>
      </c>
      <c r="C32" s="513"/>
      <c r="D32" s="30" t="s">
        <v>158</v>
      </c>
      <c r="E32" s="31" t="s">
        <v>144</v>
      </c>
      <c r="F32" s="31" t="s">
        <v>115</v>
      </c>
      <c r="G32" s="545">
        <v>42539</v>
      </c>
      <c r="H32" s="546"/>
      <c r="I32" s="519">
        <v>42540</v>
      </c>
      <c r="J32" s="520"/>
      <c r="K32" s="32">
        <v>42542</v>
      </c>
    </row>
    <row r="33" spans="2:12" s="17" customFormat="1" ht="12.75" customHeight="1">
      <c r="B33" s="512" t="s">
        <v>150</v>
      </c>
      <c r="C33" s="513"/>
      <c r="D33" s="30" t="s">
        <v>169</v>
      </c>
      <c r="E33" s="31" t="s">
        <v>144</v>
      </c>
      <c r="F33" s="31" t="s">
        <v>115</v>
      </c>
      <c r="G33" s="519">
        <v>42546</v>
      </c>
      <c r="H33" s="520"/>
      <c r="I33" s="519">
        <v>42547</v>
      </c>
      <c r="J33" s="520"/>
      <c r="K33" s="32">
        <v>42549</v>
      </c>
    </row>
    <row r="34" spans="2:12" s="17" customFormat="1">
      <c r="B34" s="512" t="s">
        <v>150</v>
      </c>
      <c r="C34" s="513"/>
      <c r="D34" s="30" t="s">
        <v>170</v>
      </c>
      <c r="E34" s="31" t="s">
        <v>144</v>
      </c>
      <c r="F34" s="31" t="s">
        <v>115</v>
      </c>
      <c r="G34" s="545">
        <v>42553</v>
      </c>
      <c r="H34" s="546"/>
      <c r="I34" s="519">
        <v>42554</v>
      </c>
      <c r="J34" s="520"/>
      <c r="K34" s="32">
        <v>42556</v>
      </c>
    </row>
    <row r="35" spans="2:12" s="17" customFormat="1">
      <c r="B35" s="41"/>
      <c r="C35" s="41"/>
      <c r="D35" s="41"/>
      <c r="E35" s="42"/>
      <c r="F35" s="42"/>
      <c r="G35" s="43"/>
      <c r="H35" s="43"/>
      <c r="I35" s="43"/>
      <c r="J35" s="43"/>
      <c r="K35" s="43"/>
    </row>
    <row r="36" spans="2:12" s="17" customFormat="1" ht="15.6">
      <c r="B36" s="552" t="s">
        <v>104</v>
      </c>
      <c r="C36" s="552"/>
      <c r="D36" s="552"/>
      <c r="E36" s="552"/>
      <c r="F36" s="552"/>
      <c r="G36" s="552"/>
      <c r="H36" s="552"/>
      <c r="I36" s="552"/>
      <c r="J36" s="552"/>
      <c r="K36" s="552"/>
    </row>
    <row r="37" spans="2:12" s="17" customFormat="1">
      <c r="B37" s="535" t="s">
        <v>105</v>
      </c>
      <c r="C37" s="535"/>
      <c r="D37" s="535" t="s">
        <v>106</v>
      </c>
      <c r="E37" s="535" t="s">
        <v>107</v>
      </c>
      <c r="F37" s="535" t="s">
        <v>108</v>
      </c>
      <c r="G37" s="533" t="s">
        <v>109</v>
      </c>
      <c r="H37" s="544"/>
      <c r="I37" s="544"/>
      <c r="J37" s="534"/>
      <c r="K37" s="33" t="s">
        <v>110</v>
      </c>
    </row>
    <row r="38" spans="2:12" s="17" customFormat="1">
      <c r="B38" s="535"/>
      <c r="C38" s="535"/>
      <c r="D38" s="535"/>
      <c r="E38" s="535"/>
      <c r="F38" s="535"/>
      <c r="G38" s="535" t="s">
        <v>111</v>
      </c>
      <c r="H38" s="535"/>
      <c r="I38" s="533" t="s">
        <v>112</v>
      </c>
      <c r="J38" s="534"/>
      <c r="K38" s="33" t="s">
        <v>5</v>
      </c>
    </row>
    <row r="39" spans="2:12" s="17" customFormat="1" ht="12.75" customHeight="1">
      <c r="B39" s="512" t="s">
        <v>171</v>
      </c>
      <c r="C39" s="513"/>
      <c r="D39" s="30" t="s">
        <v>172</v>
      </c>
      <c r="E39" s="31" t="s">
        <v>159</v>
      </c>
      <c r="F39" s="31" t="s">
        <v>160</v>
      </c>
      <c r="G39" s="519">
        <v>42525</v>
      </c>
      <c r="H39" s="520"/>
      <c r="I39" s="519">
        <v>42527</v>
      </c>
      <c r="J39" s="520"/>
      <c r="K39" s="32">
        <v>42530</v>
      </c>
    </row>
    <row r="40" spans="2:12" s="17" customFormat="1" ht="12.75" customHeight="1">
      <c r="B40" s="512" t="s">
        <v>173</v>
      </c>
      <c r="C40" s="513"/>
      <c r="D40" s="30" t="s">
        <v>174</v>
      </c>
      <c r="E40" s="31" t="s">
        <v>159</v>
      </c>
      <c r="F40" s="31" t="s">
        <v>160</v>
      </c>
      <c r="G40" s="519">
        <v>42532</v>
      </c>
      <c r="H40" s="520"/>
      <c r="I40" s="519">
        <v>42534</v>
      </c>
      <c r="J40" s="520"/>
      <c r="K40" s="32">
        <v>42537</v>
      </c>
    </row>
    <row r="41" spans="2:12" s="17" customFormat="1" ht="12.75" customHeight="1">
      <c r="B41" s="512" t="s">
        <v>175</v>
      </c>
      <c r="C41" s="513"/>
      <c r="D41" s="30" t="s">
        <v>176</v>
      </c>
      <c r="E41" s="31" t="s">
        <v>159</v>
      </c>
      <c r="F41" s="31" t="s">
        <v>160</v>
      </c>
      <c r="G41" s="519">
        <v>42539</v>
      </c>
      <c r="H41" s="520"/>
      <c r="I41" s="519">
        <v>42541</v>
      </c>
      <c r="J41" s="520"/>
      <c r="K41" s="32">
        <v>42544</v>
      </c>
    </row>
    <row r="42" spans="2:12" s="17" customFormat="1" ht="12.75" customHeight="1">
      <c r="B42" s="512" t="s">
        <v>171</v>
      </c>
      <c r="C42" s="513"/>
      <c r="D42" s="30" t="s">
        <v>177</v>
      </c>
      <c r="E42" s="31" t="s">
        <v>159</v>
      </c>
      <c r="F42" s="31" t="s">
        <v>160</v>
      </c>
      <c r="G42" s="519">
        <v>42546</v>
      </c>
      <c r="H42" s="520"/>
      <c r="I42" s="519">
        <v>42548</v>
      </c>
      <c r="J42" s="520"/>
      <c r="K42" s="32">
        <v>42551</v>
      </c>
    </row>
    <row r="43" spans="2:12" s="17" customFormat="1" ht="13.5" customHeight="1">
      <c r="B43" s="512" t="s">
        <v>173</v>
      </c>
      <c r="C43" s="513"/>
      <c r="D43" s="30" t="s">
        <v>178</v>
      </c>
      <c r="E43" s="31" t="s">
        <v>159</v>
      </c>
      <c r="F43" s="31" t="s">
        <v>160</v>
      </c>
      <c r="G43" s="519">
        <v>42553</v>
      </c>
      <c r="H43" s="520"/>
      <c r="I43" s="519">
        <v>42555</v>
      </c>
      <c r="J43" s="520"/>
      <c r="K43" s="32">
        <v>42558</v>
      </c>
      <c r="L43" s="26"/>
    </row>
    <row r="44" spans="2:12" s="17" customFormat="1" ht="13.5" customHeight="1">
      <c r="B44" s="34"/>
      <c r="C44" s="34"/>
      <c r="D44" s="34"/>
      <c r="E44" s="36"/>
      <c r="F44" s="34"/>
      <c r="G44" s="35"/>
      <c r="H44" s="35"/>
      <c r="I44" s="35"/>
      <c r="J44" s="45"/>
      <c r="K44" s="35"/>
      <c r="L44" s="26"/>
    </row>
    <row r="45" spans="2:12" s="17" customFormat="1" ht="13.5" hidden="1" customHeight="1">
      <c r="B45" s="514" t="s">
        <v>79</v>
      </c>
      <c r="C45" s="515"/>
      <c r="D45" s="515"/>
      <c r="E45" s="515"/>
      <c r="F45" s="515"/>
      <c r="G45" s="515"/>
      <c r="H45" s="515"/>
      <c r="I45" s="515"/>
      <c r="J45" s="515"/>
      <c r="K45" s="11"/>
      <c r="L45" s="26"/>
    </row>
    <row r="46" spans="2:12" s="17" customFormat="1" ht="13.5" hidden="1" customHeight="1">
      <c r="B46" s="528" t="s">
        <v>71</v>
      </c>
      <c r="C46" s="528"/>
      <c r="D46" s="526" t="s">
        <v>72</v>
      </c>
      <c r="E46" s="536" t="s">
        <v>73</v>
      </c>
      <c r="F46" s="526" t="s">
        <v>74</v>
      </c>
      <c r="G46" s="527" t="s">
        <v>75</v>
      </c>
      <c r="H46" s="527"/>
      <c r="I46" s="527"/>
      <c r="J46" s="32" t="s">
        <v>80</v>
      </c>
      <c r="K46" s="11"/>
      <c r="L46" s="26"/>
    </row>
    <row r="47" spans="2:12" s="17" customFormat="1" ht="13.5" hidden="1" customHeight="1">
      <c r="B47" s="528"/>
      <c r="C47" s="528"/>
      <c r="D47" s="526"/>
      <c r="E47" s="536"/>
      <c r="F47" s="526"/>
      <c r="G47" s="527" t="s">
        <v>76</v>
      </c>
      <c r="H47" s="527"/>
      <c r="I47" s="527" t="s">
        <v>77</v>
      </c>
      <c r="J47" s="527" t="s">
        <v>78</v>
      </c>
      <c r="K47" s="47"/>
      <c r="L47" s="26"/>
    </row>
    <row r="48" spans="2:12" s="17" customFormat="1" ht="13.5" hidden="1" customHeight="1">
      <c r="B48" s="528"/>
      <c r="C48" s="528"/>
      <c r="D48" s="526"/>
      <c r="E48" s="536"/>
      <c r="F48" s="526"/>
      <c r="G48" s="527"/>
      <c r="H48" s="527"/>
      <c r="I48" s="527"/>
      <c r="J48" s="527"/>
      <c r="K48" s="48"/>
      <c r="L48" s="26"/>
    </row>
    <row r="49" spans="2:12" s="17" customFormat="1" ht="13.5" hidden="1" customHeight="1">
      <c r="B49" s="512" t="s">
        <v>86</v>
      </c>
      <c r="C49" s="513"/>
      <c r="D49" s="30" t="s">
        <v>87</v>
      </c>
      <c r="E49" s="31" t="s">
        <v>84</v>
      </c>
      <c r="F49" s="30" t="s">
        <v>85</v>
      </c>
      <c r="G49" s="519">
        <v>42133</v>
      </c>
      <c r="H49" s="520"/>
      <c r="I49" s="49">
        <v>42135</v>
      </c>
      <c r="J49" s="44">
        <v>42143</v>
      </c>
      <c r="K49" s="46"/>
      <c r="L49" s="26"/>
    </row>
    <row r="50" spans="2:12" s="17" customFormat="1" ht="13.5" hidden="1" customHeight="1">
      <c r="B50" s="512" t="s">
        <v>88</v>
      </c>
      <c r="C50" s="513"/>
      <c r="D50" s="30" t="s">
        <v>89</v>
      </c>
      <c r="E50" s="31" t="s">
        <v>84</v>
      </c>
      <c r="F50" s="30" t="s">
        <v>85</v>
      </c>
      <c r="G50" s="519">
        <v>42140</v>
      </c>
      <c r="H50" s="520"/>
      <c r="I50" s="49">
        <v>42142</v>
      </c>
      <c r="J50" s="54">
        <v>42150</v>
      </c>
      <c r="K50" s="46"/>
      <c r="L50" s="26"/>
    </row>
    <row r="51" spans="2:12" s="17" customFormat="1" ht="13.5" hidden="1" customHeight="1">
      <c r="B51" s="34"/>
      <c r="C51" s="34"/>
      <c r="D51" s="34"/>
      <c r="E51" s="36"/>
      <c r="F51" s="34"/>
      <c r="G51" s="35"/>
      <c r="H51" s="35"/>
      <c r="I51" s="50"/>
      <c r="J51" s="35"/>
      <c r="K51" s="35"/>
      <c r="L51" s="26"/>
    </row>
    <row r="52" spans="2:12" s="17" customFormat="1" ht="13.5" customHeight="1">
      <c r="B52" s="34"/>
      <c r="C52" s="34"/>
      <c r="D52" s="34"/>
      <c r="E52" s="36"/>
      <c r="F52" s="34"/>
      <c r="G52" s="35"/>
      <c r="H52" s="35"/>
      <c r="I52" s="50"/>
      <c r="J52" s="55"/>
      <c r="K52" s="35"/>
      <c r="L52" s="26"/>
    </row>
    <row r="53" spans="2:12" s="17" customFormat="1" ht="13.5" customHeight="1">
      <c r="B53" s="514" t="s">
        <v>100</v>
      </c>
      <c r="C53" s="515"/>
      <c r="D53" s="515"/>
      <c r="E53" s="515"/>
      <c r="F53" s="515"/>
      <c r="G53" s="515"/>
      <c r="H53" s="515"/>
      <c r="I53" s="515"/>
      <c r="J53" s="516"/>
      <c r="K53" s="26"/>
    </row>
    <row r="54" spans="2:12" s="17" customFormat="1" ht="13.5" customHeight="1">
      <c r="B54" s="529" t="s">
        <v>91</v>
      </c>
      <c r="C54" s="530"/>
      <c r="D54" s="517" t="s">
        <v>92</v>
      </c>
      <c r="E54" s="521" t="s">
        <v>93</v>
      </c>
      <c r="F54" s="517" t="s">
        <v>94</v>
      </c>
      <c r="G54" s="523" t="s">
        <v>95</v>
      </c>
      <c r="H54" s="524"/>
      <c r="I54" s="525"/>
      <c r="J54" s="53" t="s">
        <v>96</v>
      </c>
      <c r="K54" s="52"/>
    </row>
    <row r="55" spans="2:12" s="17" customFormat="1" ht="13.5" customHeight="1">
      <c r="B55" s="531"/>
      <c r="C55" s="532"/>
      <c r="D55" s="518"/>
      <c r="E55" s="522"/>
      <c r="F55" s="518"/>
      <c r="G55" s="523" t="s">
        <v>97</v>
      </c>
      <c r="H55" s="525"/>
      <c r="I55" s="51" t="s">
        <v>98</v>
      </c>
      <c r="J55" s="53" t="s">
        <v>99</v>
      </c>
      <c r="K55" s="52"/>
    </row>
    <row r="56" spans="2:12" s="17" customFormat="1" ht="13.5" customHeight="1">
      <c r="B56" s="512" t="s">
        <v>179</v>
      </c>
      <c r="C56" s="513"/>
      <c r="D56" s="30" t="s">
        <v>180</v>
      </c>
      <c r="E56" s="31" t="s">
        <v>159</v>
      </c>
      <c r="F56" s="30" t="s">
        <v>161</v>
      </c>
      <c r="G56" s="519">
        <v>42525</v>
      </c>
      <c r="H56" s="520"/>
      <c r="I56" s="32">
        <v>42526</v>
      </c>
      <c r="J56" s="44">
        <v>42533</v>
      </c>
      <c r="K56" s="46"/>
    </row>
    <row r="57" spans="2:12" s="17" customFormat="1" ht="13.5" customHeight="1">
      <c r="B57" s="512" t="s">
        <v>181</v>
      </c>
      <c r="C57" s="513"/>
      <c r="D57" s="30" t="s">
        <v>182</v>
      </c>
      <c r="E57" s="31" t="s">
        <v>159</v>
      </c>
      <c r="F57" s="30" t="s">
        <v>161</v>
      </c>
      <c r="G57" s="519">
        <v>42532</v>
      </c>
      <c r="H57" s="520"/>
      <c r="I57" s="32">
        <v>42533</v>
      </c>
      <c r="J57" s="44">
        <v>42540</v>
      </c>
      <c r="K57" s="46"/>
    </row>
    <row r="58" spans="2:12" s="17" customFormat="1" ht="13.5" customHeight="1">
      <c r="B58" s="512" t="s">
        <v>183</v>
      </c>
      <c r="C58" s="513"/>
      <c r="D58" s="30" t="s">
        <v>184</v>
      </c>
      <c r="E58" s="31" t="s">
        <v>159</v>
      </c>
      <c r="F58" s="30" t="s">
        <v>161</v>
      </c>
      <c r="G58" s="519">
        <v>42539</v>
      </c>
      <c r="H58" s="520"/>
      <c r="I58" s="32">
        <v>42540</v>
      </c>
      <c r="J58" s="44">
        <v>42547</v>
      </c>
      <c r="K58" s="46"/>
    </row>
    <row r="59" spans="2:12" s="17" customFormat="1" ht="13.5" customHeight="1">
      <c r="B59" s="512" t="s">
        <v>185</v>
      </c>
      <c r="C59" s="513"/>
      <c r="D59" s="30" t="s">
        <v>182</v>
      </c>
      <c r="E59" s="31" t="s">
        <v>159</v>
      </c>
      <c r="F59" s="30" t="s">
        <v>161</v>
      </c>
      <c r="G59" s="519">
        <v>42546</v>
      </c>
      <c r="H59" s="520"/>
      <c r="I59" s="44">
        <v>42547</v>
      </c>
      <c r="J59" s="44">
        <v>42554</v>
      </c>
      <c r="K59" s="46"/>
    </row>
    <row r="60" spans="2:12" s="17" customFormat="1" ht="17.25" customHeight="1">
      <c r="B60" s="512" t="s">
        <v>179</v>
      </c>
      <c r="C60" s="513"/>
      <c r="D60" s="30" t="s">
        <v>186</v>
      </c>
      <c r="E60" s="31" t="s">
        <v>159</v>
      </c>
      <c r="F60" s="30" t="s">
        <v>161</v>
      </c>
      <c r="G60" s="519">
        <v>42553</v>
      </c>
      <c r="H60" s="520"/>
      <c r="I60" s="44">
        <v>42554</v>
      </c>
      <c r="J60" s="44">
        <v>42561</v>
      </c>
      <c r="K60" s="46"/>
    </row>
    <row r="61" spans="2:12" s="17" customFormat="1" ht="17.25" customHeight="1">
      <c r="B61" s="34"/>
      <c r="C61" s="34"/>
      <c r="D61" s="34"/>
      <c r="E61" s="36"/>
      <c r="F61" s="34"/>
      <c r="G61" s="35"/>
      <c r="H61" s="35"/>
      <c r="I61" s="35"/>
      <c r="J61" s="45"/>
    </row>
    <row r="62" spans="2:12" s="17" customFormat="1" ht="13.5" customHeight="1">
      <c r="B62" s="18" t="s">
        <v>67</v>
      </c>
      <c r="C62" s="4"/>
      <c r="D62" s="37"/>
      <c r="E62" s="10"/>
      <c r="F62" s="10"/>
      <c r="G62" s="10"/>
      <c r="H62" s="10"/>
      <c r="I62" s="38"/>
      <c r="J62" s="38"/>
    </row>
    <row r="63" spans="2:12" s="17" customFormat="1" ht="13.5" customHeight="1">
      <c r="B63" s="1"/>
      <c r="C63" s="4"/>
      <c r="D63" s="4"/>
      <c r="E63" s="4"/>
      <c r="F63" s="4"/>
      <c r="G63" s="4"/>
      <c r="H63" s="4"/>
      <c r="I63" s="4"/>
      <c r="J63" s="2"/>
    </row>
    <row r="64" spans="2:12" s="17" customFormat="1" ht="13.5" customHeight="1">
      <c r="B64" s="1"/>
      <c r="C64" s="8"/>
      <c r="D64" s="4"/>
      <c r="E64" s="4"/>
      <c r="F64" s="4"/>
      <c r="G64" s="4"/>
      <c r="H64" s="4"/>
      <c r="I64" s="4"/>
      <c r="J64" s="2"/>
    </row>
    <row r="65" spans="2:13" s="17" customFormat="1" ht="13.5" customHeight="1">
      <c r="B65" s="504" t="s">
        <v>33</v>
      </c>
      <c r="C65" s="504"/>
      <c r="D65" s="39" t="s">
        <v>34</v>
      </c>
      <c r="E65" s="506" t="s">
        <v>35</v>
      </c>
      <c r="F65" s="506"/>
      <c r="G65" s="7" t="s">
        <v>36</v>
      </c>
      <c r="H65" s="7"/>
      <c r="I65" s="7"/>
      <c r="J65" s="7"/>
    </row>
    <row r="66" spans="2:13" s="17" customFormat="1" ht="13.5" customHeight="1">
      <c r="B66" s="508" t="s">
        <v>25</v>
      </c>
      <c r="C66" s="508"/>
      <c r="D66" s="13" t="s">
        <v>146</v>
      </c>
      <c r="E66" s="509" t="s">
        <v>65</v>
      </c>
      <c r="F66" s="509"/>
      <c r="G66" s="11" t="s">
        <v>14</v>
      </c>
      <c r="H66" s="11" t="s">
        <v>37</v>
      </c>
      <c r="I66" s="11"/>
      <c r="J66" s="11"/>
    </row>
    <row r="67" spans="2:13" s="17" customFormat="1" ht="13.5" customHeight="1">
      <c r="B67" s="510" t="s">
        <v>26</v>
      </c>
      <c r="C67" s="510"/>
      <c r="D67" s="13" t="s">
        <v>147</v>
      </c>
      <c r="E67" s="509" t="s">
        <v>66</v>
      </c>
      <c r="F67" s="509"/>
      <c r="G67" s="1"/>
      <c r="H67" s="11" t="s">
        <v>38</v>
      </c>
      <c r="I67" s="11"/>
      <c r="J67" s="11"/>
      <c r="K67" s="2"/>
    </row>
    <row r="68" spans="2:13" s="17" customFormat="1" ht="13.5" customHeight="1">
      <c r="B68" s="511" t="s">
        <v>81</v>
      </c>
      <c r="C68" s="511"/>
      <c r="D68" s="13"/>
      <c r="E68" s="509" t="s">
        <v>83</v>
      </c>
      <c r="F68" s="509"/>
      <c r="G68" s="1"/>
      <c r="H68" s="11" t="s">
        <v>39</v>
      </c>
      <c r="I68" s="11"/>
      <c r="J68" s="11"/>
      <c r="K68" s="2"/>
    </row>
    <row r="69" spans="2:13" s="17" customFormat="1" ht="13.5" customHeight="1">
      <c r="B69" s="510"/>
      <c r="C69" s="510"/>
      <c r="D69" s="13"/>
      <c r="E69" s="509"/>
      <c r="F69" s="509"/>
      <c r="G69" s="1"/>
      <c r="H69" s="47" t="s">
        <v>40</v>
      </c>
      <c r="I69" s="47"/>
      <c r="J69" s="47"/>
      <c r="K69" s="2"/>
    </row>
    <row r="70" spans="2:13" s="17" customFormat="1" ht="11.4">
      <c r="B70" s="4"/>
      <c r="C70" s="9"/>
      <c r="D70" s="4"/>
      <c r="E70" s="11"/>
      <c r="F70" s="11"/>
      <c r="G70" s="1"/>
      <c r="H70" s="47" t="s">
        <v>41</v>
      </c>
      <c r="I70" s="47"/>
      <c r="J70" s="47"/>
      <c r="K70" s="2"/>
    </row>
    <row r="71" spans="2:13" s="17" customFormat="1" ht="11.4">
      <c r="B71" s="505" t="s">
        <v>15</v>
      </c>
      <c r="C71" s="505"/>
      <c r="D71" s="39" t="s">
        <v>34</v>
      </c>
      <c r="E71" s="506" t="s">
        <v>35</v>
      </c>
      <c r="F71" s="506"/>
      <c r="G71" s="1"/>
      <c r="H71" s="47" t="s">
        <v>42</v>
      </c>
      <c r="I71" s="47"/>
      <c r="J71" s="47"/>
      <c r="K71" s="2"/>
      <c r="L71" s="2"/>
      <c r="M71" s="1"/>
    </row>
    <row r="72" spans="2:13" s="17" customFormat="1">
      <c r="B72" s="508" t="s">
        <v>29</v>
      </c>
      <c r="C72" s="508"/>
      <c r="D72" s="27" t="s">
        <v>148</v>
      </c>
      <c r="E72" s="507" t="s">
        <v>56</v>
      </c>
      <c r="F72" s="507"/>
      <c r="G72" s="1"/>
      <c r="H72" s="5"/>
      <c r="I72" s="1"/>
      <c r="J72" s="8"/>
      <c r="K72" s="2"/>
      <c r="L72" s="2"/>
      <c r="M72" s="1"/>
    </row>
    <row r="73" spans="2:13" s="17" customFormat="1" ht="11.4">
      <c r="B73" s="12" t="s">
        <v>81</v>
      </c>
      <c r="C73" s="12"/>
      <c r="D73" s="40"/>
      <c r="E73" s="507" t="s">
        <v>82</v>
      </c>
      <c r="F73" s="507"/>
      <c r="G73" s="5" t="s">
        <v>57</v>
      </c>
      <c r="H73" s="11" t="s">
        <v>58</v>
      </c>
      <c r="I73" s="11"/>
      <c r="J73" s="11"/>
      <c r="K73" s="2"/>
      <c r="L73" s="2"/>
      <c r="M73" s="1"/>
    </row>
    <row r="74" spans="2:13" s="17" customFormat="1" ht="11.4">
      <c r="B74" s="508"/>
      <c r="C74" s="508"/>
      <c r="D74" s="14"/>
      <c r="E74" s="507"/>
      <c r="F74" s="507"/>
      <c r="G74" s="1"/>
      <c r="H74" s="11" t="s">
        <v>59</v>
      </c>
      <c r="I74" s="11"/>
      <c r="J74" s="11"/>
      <c r="K74" s="2"/>
      <c r="L74" s="1"/>
      <c r="M74" s="1"/>
    </row>
    <row r="75" spans="2:13" s="17" customFormat="1" ht="11.4">
      <c r="B75" s="503"/>
      <c r="C75" s="503"/>
      <c r="D75" s="2"/>
      <c r="E75" s="2"/>
      <c r="F75" s="6"/>
      <c r="G75" s="1"/>
      <c r="H75" s="11" t="s">
        <v>60</v>
      </c>
      <c r="I75" s="11"/>
      <c r="J75" s="11"/>
      <c r="K75" s="1"/>
      <c r="L75" s="1"/>
      <c r="M75" s="1"/>
    </row>
    <row r="76" spans="2:13" s="17" customFormat="1" ht="11.4">
      <c r="B76" s="2"/>
      <c r="C76" s="2"/>
      <c r="D76" s="2"/>
      <c r="E76" s="2"/>
      <c r="F76" s="6"/>
      <c r="G76" s="1"/>
      <c r="H76" s="11" t="s">
        <v>61</v>
      </c>
      <c r="I76" s="11"/>
      <c r="J76" s="11"/>
      <c r="K76" s="2"/>
      <c r="L76" s="1"/>
      <c r="M76" s="1"/>
    </row>
    <row r="77" spans="2:13" s="17" customFormat="1" ht="11.4">
      <c r="B77" s="2"/>
      <c r="C77" s="2"/>
      <c r="D77" s="2"/>
      <c r="E77" s="2"/>
      <c r="F77" s="6"/>
      <c r="G77" s="1"/>
      <c r="H77" s="47" t="s">
        <v>62</v>
      </c>
      <c r="I77" s="47"/>
      <c r="J77" s="47"/>
      <c r="K77" s="2"/>
      <c r="L77" s="1"/>
      <c r="M77" s="1"/>
    </row>
    <row r="78" spans="2:13" s="17" customFormat="1" ht="11.4">
      <c r="B78" s="2"/>
      <c r="C78" s="2"/>
      <c r="D78" s="2"/>
      <c r="E78" s="2"/>
      <c r="F78" s="6"/>
      <c r="G78" s="1"/>
      <c r="H78" s="47" t="s">
        <v>63</v>
      </c>
      <c r="I78" s="47"/>
      <c r="J78" s="47"/>
      <c r="K78" s="2"/>
      <c r="L78" s="2"/>
      <c r="M78" s="1"/>
    </row>
    <row r="79" spans="2:13" ht="11.4">
      <c r="G79" s="1"/>
      <c r="H79" s="47" t="s">
        <v>64</v>
      </c>
      <c r="I79" s="47"/>
      <c r="J79" s="47"/>
    </row>
    <row r="81" spans="1:12">
      <c r="A81" s="19"/>
      <c r="L81" s="1"/>
    </row>
    <row r="82" spans="1:12" ht="10.5" customHeight="1"/>
    <row r="87" spans="1:12" ht="18" customHeight="1"/>
    <row r="89" spans="1:12">
      <c r="B89" s="1"/>
      <c r="C89" s="1"/>
      <c r="D89" s="1"/>
      <c r="E89" s="1"/>
      <c r="F89" s="1"/>
      <c r="G89" s="1"/>
      <c r="H89" s="1"/>
      <c r="I89" s="1"/>
      <c r="J89" s="1"/>
    </row>
  </sheetData>
  <mergeCells count="145">
    <mergeCell ref="B34:C34"/>
    <mergeCell ref="G34:H34"/>
    <mergeCell ref="I34:J34"/>
    <mergeCell ref="B37:C38"/>
    <mergeCell ref="G38:H38"/>
    <mergeCell ref="B39:C39"/>
    <mergeCell ref="B49:C49"/>
    <mergeCell ref="I43:J43"/>
    <mergeCell ref="B60:C60"/>
    <mergeCell ref="G60:H60"/>
    <mergeCell ref="G49:H49"/>
    <mergeCell ref="G37:J37"/>
    <mergeCell ref="I47:I48"/>
    <mergeCell ref="G41:H41"/>
    <mergeCell ref="B40:C40"/>
    <mergeCell ref="J47:J48"/>
    <mergeCell ref="B36:K36"/>
    <mergeCell ref="B42:C42"/>
    <mergeCell ref="I41:J41"/>
    <mergeCell ref="I42:J42"/>
    <mergeCell ref="D37:D38"/>
    <mergeCell ref="G42:H42"/>
    <mergeCell ref="G40:H40"/>
    <mergeCell ref="B41:C41"/>
    <mergeCell ref="B1:K1"/>
    <mergeCell ref="B2:K2"/>
    <mergeCell ref="B3:K3"/>
    <mergeCell ref="B4:K4"/>
    <mergeCell ref="B7:K7"/>
    <mergeCell ref="G22:H22"/>
    <mergeCell ref="B9:K9"/>
    <mergeCell ref="B14:C14"/>
    <mergeCell ref="I13:J13"/>
    <mergeCell ref="I16:J16"/>
    <mergeCell ref="D19:D20"/>
    <mergeCell ref="F19:F20"/>
    <mergeCell ref="B16:C16"/>
    <mergeCell ref="B15:C15"/>
    <mergeCell ref="G20:H20"/>
    <mergeCell ref="G16:H16"/>
    <mergeCell ref="B18:K18"/>
    <mergeCell ref="F10:F11"/>
    <mergeCell ref="I14:J14"/>
    <mergeCell ref="I15:J15"/>
    <mergeCell ref="G10:J10"/>
    <mergeCell ref="G15:H15"/>
    <mergeCell ref="G14:H14"/>
    <mergeCell ref="B10:C11"/>
    <mergeCell ref="G13:H13"/>
    <mergeCell ref="G11:H11"/>
    <mergeCell ref="I11:J11"/>
    <mergeCell ref="B12:C12"/>
    <mergeCell ref="G12:H12"/>
    <mergeCell ref="B13:C13"/>
    <mergeCell ref="D10:D11"/>
    <mergeCell ref="E10:E11"/>
    <mergeCell ref="I12:J12"/>
    <mergeCell ref="B21:C21"/>
    <mergeCell ref="G24:H24"/>
    <mergeCell ref="G21:H21"/>
    <mergeCell ref="I24:J24"/>
    <mergeCell ref="I21:J21"/>
    <mergeCell ref="G19:J19"/>
    <mergeCell ref="B19:C20"/>
    <mergeCell ref="G23:H23"/>
    <mergeCell ref="B22:C22"/>
    <mergeCell ref="B23:C23"/>
    <mergeCell ref="B24:C24"/>
    <mergeCell ref="I23:J23"/>
    <mergeCell ref="I22:J22"/>
    <mergeCell ref="I20:J20"/>
    <mergeCell ref="E19:E20"/>
    <mergeCell ref="B25:C25"/>
    <mergeCell ref="B32:C32"/>
    <mergeCell ref="B27:K27"/>
    <mergeCell ref="B33:C33"/>
    <mergeCell ref="B30:C30"/>
    <mergeCell ref="G29:H29"/>
    <mergeCell ref="F28:F29"/>
    <mergeCell ref="I30:J30"/>
    <mergeCell ref="B28:C29"/>
    <mergeCell ref="G28:J28"/>
    <mergeCell ref="I31:J31"/>
    <mergeCell ref="B31:C31"/>
    <mergeCell ref="G25:H25"/>
    <mergeCell ref="I29:J29"/>
    <mergeCell ref="G33:H33"/>
    <mergeCell ref="I25:J25"/>
    <mergeCell ref="I33:J33"/>
    <mergeCell ref="D28:D29"/>
    <mergeCell ref="G30:H30"/>
    <mergeCell ref="G32:H32"/>
    <mergeCell ref="I32:J32"/>
    <mergeCell ref="G31:H31"/>
    <mergeCell ref="E28:E29"/>
    <mergeCell ref="I38:J38"/>
    <mergeCell ref="I40:J40"/>
    <mergeCell ref="I39:J39"/>
    <mergeCell ref="E37:E38"/>
    <mergeCell ref="F37:F38"/>
    <mergeCell ref="G39:H39"/>
    <mergeCell ref="G46:I46"/>
    <mergeCell ref="E46:E48"/>
    <mergeCell ref="D46:D48"/>
    <mergeCell ref="G43:H43"/>
    <mergeCell ref="B43:C43"/>
    <mergeCell ref="B45:J45"/>
    <mergeCell ref="F46:F48"/>
    <mergeCell ref="G47:H48"/>
    <mergeCell ref="B46:C48"/>
    <mergeCell ref="G50:H50"/>
    <mergeCell ref="B54:C55"/>
    <mergeCell ref="D54:D55"/>
    <mergeCell ref="B58:C58"/>
    <mergeCell ref="B59:C59"/>
    <mergeCell ref="B53:J53"/>
    <mergeCell ref="F54:F55"/>
    <mergeCell ref="G59:H59"/>
    <mergeCell ref="B50:C50"/>
    <mergeCell ref="G58:H58"/>
    <mergeCell ref="E54:E55"/>
    <mergeCell ref="G54:I54"/>
    <mergeCell ref="G55:H55"/>
    <mergeCell ref="B57:C57"/>
    <mergeCell ref="G57:H57"/>
    <mergeCell ref="B56:C56"/>
    <mergeCell ref="G56:H56"/>
    <mergeCell ref="B75:C75"/>
    <mergeCell ref="B65:C65"/>
    <mergeCell ref="B71:C71"/>
    <mergeCell ref="E71:F71"/>
    <mergeCell ref="E74:F74"/>
    <mergeCell ref="E72:F72"/>
    <mergeCell ref="B74:C74"/>
    <mergeCell ref="E73:F73"/>
    <mergeCell ref="B72:C72"/>
    <mergeCell ref="E67:F67"/>
    <mergeCell ref="E68:F68"/>
    <mergeCell ref="E69:F69"/>
    <mergeCell ref="B69:C69"/>
    <mergeCell ref="B66:C66"/>
    <mergeCell ref="B67:C67"/>
    <mergeCell ref="B68:C68"/>
    <mergeCell ref="E66:F66"/>
    <mergeCell ref="E65:F65"/>
  </mergeCells>
  <phoneticPr fontId="3" type="noConversion"/>
  <hyperlinks>
    <hyperlink ref="E72" r:id="rId1" xr:uid="{00000000-0004-0000-0300-000000000000}"/>
    <hyperlink ref="E63" r:id="rId2" display="kelvin@wm.com.hk" xr:uid="{00000000-0004-0000-0300-000001000000}"/>
    <hyperlink ref="E64" r:id="rId3" display="erica@wm.com.hk" xr:uid="{00000000-0004-0000-0300-000002000000}"/>
    <hyperlink ref="E65" r:id="rId4" display="elsa@wm.com.hk" xr:uid="{00000000-0004-0000-0300-000003000000}"/>
    <hyperlink ref="E71" r:id="rId5" display="yan@wm.com.hk" xr:uid="{00000000-0004-0000-0300-000004000000}"/>
    <hyperlink ref="F72" r:id="rId6" display="elsa@wm.com.hk" xr:uid="{00000000-0004-0000-0300-000005000000}"/>
    <hyperlink ref="F63" r:id="rId7" display="kelvin@wm.com.hk" xr:uid="{00000000-0004-0000-0300-000006000000}"/>
    <hyperlink ref="F64" r:id="rId8" display="erica@wm.com.hk" xr:uid="{00000000-0004-0000-0300-000007000000}"/>
    <hyperlink ref="F65" r:id="rId9" display="elsa@wm.com.hk" xr:uid="{00000000-0004-0000-0300-000008000000}"/>
    <hyperlink ref="F71" r:id="rId10" display="yan@wm.com.hk" xr:uid="{00000000-0004-0000-0300-000009000000}"/>
    <hyperlink ref="F70" r:id="rId11" display="yan@wm.com.hk" xr:uid="{00000000-0004-0000-0300-00000A000000}"/>
    <hyperlink ref="E70" r:id="rId12" display="yan@wm.com.hk" xr:uid="{00000000-0004-0000-0300-00000B000000}"/>
    <hyperlink ref="F67" r:id="rId13" display="eva@wm.com.hk" xr:uid="{00000000-0004-0000-0300-00000C000000}"/>
    <hyperlink ref="F66" r:id="rId14" display="elsa@wm.com.hk" xr:uid="{00000000-0004-0000-0300-00000D000000}"/>
    <hyperlink ref="E66" r:id="rId15" display="elsa@wm.com.hk" xr:uid="{00000000-0004-0000-0300-00000E000000}"/>
    <hyperlink ref="E67" r:id="rId16" display="eva@wm.com.hk" xr:uid="{00000000-0004-0000-0300-00000F000000}"/>
  </hyperlinks>
  <pageMargins left="0.78740157480314965" right="0.19685039370078741" top="0.78740157480314965" bottom="0" header="0" footer="0"/>
  <pageSetup paperSize="9" scale="71" orientation="portrait" r:id="rId17"/>
  <headerFooter alignWithMargins="0"/>
  <drawing r:id="rId1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8F66-1EB6-4DD7-A3A5-F1EE83BE0B4C}">
  <sheetPr>
    <tabColor rgb="FFFF0000"/>
  </sheetPr>
  <dimension ref="A1"/>
  <sheetViews>
    <sheetView workbookViewId="0">
      <selection activeCell="H23" sqref="H23"/>
    </sheetView>
  </sheetViews>
  <sheetFormatPr defaultRowHeight="16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9" sqref="F29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2</vt:i4>
      </vt:variant>
    </vt:vector>
  </HeadingPairs>
  <TitlesOfParts>
    <vt:vector size="10" baseType="lpstr">
      <vt:lpstr>EX HKG - VITENAM</vt:lpstr>
      <vt:lpstr>SIN,BKK,LCB,PKL,MNL,JKT </vt:lpstr>
      <vt:lpstr>EX HKG - SHANGHAI</vt:lpstr>
      <vt:lpstr>工作表1</vt:lpstr>
      <vt:lpstr>工作表2</vt:lpstr>
      <vt:lpstr>01-Shenzhen Direct svc</vt:lpstr>
      <vt:lpstr>工作表3</vt:lpstr>
      <vt:lpstr>Sheet1</vt:lpstr>
      <vt:lpstr>'EX HKG - VITENAM'!Print_Area</vt:lpstr>
      <vt:lpstr>'SIN,BKK,LCB,PKL,MNL,JKT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Chau</dc:creator>
  <cp:lastModifiedBy>Joanne</cp:lastModifiedBy>
  <cp:lastPrinted>2022-08-08T02:39:46Z</cp:lastPrinted>
  <dcterms:created xsi:type="dcterms:W3CDTF">2013-04-11T03:09:47Z</dcterms:created>
  <dcterms:modified xsi:type="dcterms:W3CDTF">2022-10-10T02:04:38Z</dcterms:modified>
</cp:coreProperties>
</file>