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loria Chau\Desktop\WMCL\"/>
    </mc:Choice>
  </mc:AlternateContent>
  <xr:revisionPtr revIDLastSave="0" documentId="13_ncr:1_{DA246FA6-3C73-4F61-992E-A385B5573254}" xr6:coauthVersionLast="45" xr6:coauthVersionMax="45" xr10:uidLastSave="{00000000-0000-0000-0000-000000000000}"/>
  <bookViews>
    <workbookView xWindow="-120" yWindow="-120" windowWidth="19440" windowHeight="15000" tabRatio="573" xr2:uid="{00000000-000D-0000-FFFF-FFFF00000000}"/>
  </bookViews>
  <sheets>
    <sheet name="01 EX HPH" sheetId="66" r:id="rId1"/>
    <sheet name="03 EX SIN" sheetId="71" r:id="rId2"/>
    <sheet name="(2)EX THAI (BKK , LCH)" sheetId="48" r:id="rId3"/>
    <sheet name="04-Ex HCM" sheetId="69" r:id="rId4"/>
    <sheet name="05- EX SHA" sheetId="45" r:id="rId5"/>
    <sheet name="06- Ex KOREA" sheetId="58" state="hidden" r:id="rId6"/>
    <sheet name="06- EX PKL" sheetId="64" state="hidden" r:id="rId7"/>
    <sheet name="07-EX JKT" sheetId="72" state="hidden" r:id="rId8"/>
    <sheet name="08-Ex SBY " sheetId="34" state="hidden" r:id="rId9"/>
    <sheet name="Sheet1" sheetId="73" r:id="rId10"/>
  </sheets>
  <definedNames>
    <definedName name="_xlnm._FilterDatabase" localSheetId="2" hidden="1">'(2)EX THAI (BKK , LCH)'!$A$1:$K$7</definedName>
    <definedName name="_xlnm._FilterDatabase" localSheetId="0" hidden="1">'01 EX HPH'!$B$2:$G$5</definedName>
    <definedName name="_xlnm._FilterDatabase" localSheetId="3" hidden="1">'04-Ex HCM'!$F$10:$G$10</definedName>
    <definedName name="_xlnm._FilterDatabase" localSheetId="4" hidden="1">'05- EX SHA'!#REF!</definedName>
    <definedName name="_xlnm._FilterDatabase" localSheetId="8" hidden="1">'08-Ex SBY '!#REF!</definedName>
    <definedName name="_xlnm.Print_Area" localSheetId="2">'(2)EX THAI (BKK , LCH)'!$A$1:$M$91</definedName>
    <definedName name="_xlnm.Print_Area" localSheetId="0">'01 EX HPH'!$A$1:$H$85</definedName>
    <definedName name="_xlnm.Print_Area" localSheetId="1">'03 EX SIN'!$A$1:$K$84</definedName>
    <definedName name="_xlnm.Print_Area" localSheetId="3">'04-Ex HCM'!$A$1:$I$117</definedName>
    <definedName name="_xlnm.Print_Area" localSheetId="4">'05- EX SHA'!$A$1:$K$99</definedName>
    <definedName name="_xlnm.Print_Area" localSheetId="7">'07-EX JKT'!$A$1:$I$69</definedName>
    <definedName name="_xlnm.Print_Titles" localSheetId="2">'(2)EX THAI (BKK , LCH)'!$1:$10</definedName>
    <definedName name="_xlnm.Print_Titles" localSheetId="0">'01 EX HPH'!$1:$9</definedName>
    <definedName name="_xlnm.Print_Titles" localSheetId="1">'03 EX SIN'!$1:$10</definedName>
    <definedName name="_xlnm.Print_Titles" localSheetId="3">'04-Ex HCM'!$1:$11</definedName>
    <definedName name="_xlnm.Print_Titles" localSheetId="4">'05- EX SHA'!$1:$10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5" i="45" l="1"/>
  <c r="H75" i="45"/>
  <c r="F75" i="45"/>
  <c r="I74" i="45"/>
  <c r="H74" i="45"/>
  <c r="F74" i="45"/>
  <c r="I73" i="45"/>
  <c r="H73" i="45"/>
  <c r="F73" i="45"/>
  <c r="I72" i="45"/>
  <c r="H72" i="45"/>
  <c r="F72" i="45"/>
  <c r="I71" i="45"/>
  <c r="H71" i="45"/>
  <c r="F71" i="45"/>
  <c r="J66" i="45"/>
  <c r="I66" i="45"/>
  <c r="H66" i="45"/>
  <c r="F66" i="45"/>
  <c r="J65" i="45"/>
  <c r="I65" i="45"/>
  <c r="H65" i="45"/>
  <c r="F65" i="45"/>
  <c r="J64" i="45"/>
  <c r="I64" i="45"/>
  <c r="H64" i="45"/>
  <c r="F64" i="45"/>
  <c r="J63" i="45"/>
  <c r="I63" i="45"/>
  <c r="H63" i="45"/>
  <c r="F63" i="45"/>
  <c r="J62" i="45"/>
  <c r="I62" i="45"/>
  <c r="H62" i="45"/>
  <c r="F62" i="45"/>
  <c r="J61" i="45"/>
  <c r="I61" i="45"/>
  <c r="H61" i="45"/>
  <c r="F61" i="45"/>
  <c r="J60" i="45"/>
  <c r="I60" i="45"/>
  <c r="H60" i="45"/>
  <c r="F60" i="45"/>
  <c r="J59" i="45"/>
  <c r="I59" i="45"/>
  <c r="F59" i="45"/>
  <c r="J58" i="45"/>
  <c r="I58" i="45"/>
  <c r="H58" i="45"/>
  <c r="F58" i="45"/>
  <c r="H50" i="45"/>
  <c r="F50" i="45"/>
  <c r="H49" i="45"/>
  <c r="F49" i="45"/>
  <c r="H48" i="45"/>
  <c r="F48" i="45"/>
  <c r="H47" i="45"/>
  <c r="F47" i="45"/>
  <c r="H46" i="45"/>
  <c r="F46" i="45"/>
  <c r="H39" i="45"/>
  <c r="F39" i="45"/>
  <c r="H38" i="45"/>
  <c r="F38" i="45"/>
  <c r="H37" i="45"/>
  <c r="F37" i="45"/>
  <c r="H36" i="45"/>
  <c r="F36" i="45"/>
  <c r="H35" i="45"/>
  <c r="F35" i="45"/>
  <c r="H27" i="45"/>
  <c r="F27" i="45"/>
  <c r="H26" i="45"/>
  <c r="F26" i="45"/>
  <c r="H25" i="45"/>
  <c r="F25" i="45"/>
  <c r="H24" i="45"/>
  <c r="F24" i="45"/>
  <c r="H23" i="45"/>
  <c r="F23" i="45"/>
  <c r="H22" i="45"/>
  <c r="F22" i="45"/>
  <c r="H21" i="45"/>
  <c r="F21" i="45"/>
  <c r="H20" i="45"/>
  <c r="F20" i="45"/>
  <c r="H19" i="45"/>
  <c r="F19" i="45"/>
  <c r="H18" i="45"/>
  <c r="F18" i="45"/>
  <c r="H17" i="45"/>
  <c r="F17" i="45"/>
  <c r="H16" i="45"/>
  <c r="F16" i="45"/>
  <c r="H15" i="45"/>
  <c r="F15" i="45"/>
  <c r="H14" i="45"/>
  <c r="F14" i="45"/>
  <c r="E24" i="66" l="1"/>
  <c r="E25" i="66"/>
  <c r="E26" i="66"/>
  <c r="E27" i="66"/>
  <c r="E28" i="66"/>
  <c r="E29" i="66"/>
  <c r="E30" i="66"/>
  <c r="E31" i="66"/>
  <c r="E32" i="66"/>
  <c r="E33" i="66"/>
  <c r="E34" i="66"/>
  <c r="E35" i="66"/>
  <c r="E36" i="66"/>
  <c r="E23" i="66"/>
  <c r="E22" i="66"/>
  <c r="F16" i="69" l="1"/>
  <c r="F17" i="69" s="1"/>
  <c r="G15" i="69"/>
  <c r="F18" i="69" l="1"/>
  <c r="G17" i="69"/>
  <c r="G16" i="69"/>
  <c r="F19" i="69" l="1"/>
  <c r="G19" i="69" s="1"/>
  <c r="G18" i="69"/>
  <c r="E19" i="69" l="1"/>
  <c r="D19" i="69" s="1"/>
  <c r="E17" i="69" l="1"/>
  <c r="D17" i="69" s="1"/>
  <c r="E16" i="69"/>
  <c r="D16" i="69" s="1"/>
  <c r="E18" i="69"/>
  <c r="D18" i="69" s="1"/>
  <c r="E15" i="69" l="1"/>
  <c r="D15" i="69" s="1"/>
  <c r="E56" i="69" l="1"/>
  <c r="E59" i="69" s="1"/>
  <c r="E62" i="69" s="1"/>
  <c r="E41" i="66"/>
  <c r="F41" i="66" s="1"/>
  <c r="G41" i="66" s="1"/>
  <c r="E42" i="66"/>
  <c r="F42" i="66" s="1"/>
  <c r="G42" i="66" s="1"/>
  <c r="D43" i="66"/>
  <c r="D45" i="66" s="1"/>
  <c r="E45" i="66" s="1"/>
  <c r="F45" i="66" s="1"/>
  <c r="G45" i="66" s="1"/>
  <c r="D44" i="66"/>
  <c r="D46" i="66" s="1"/>
  <c r="E46" i="66" s="1"/>
  <c r="F46" i="66" s="1"/>
  <c r="G46" i="66" s="1"/>
  <c r="D47" i="66"/>
  <c r="E47" i="66" s="1"/>
  <c r="F47" i="66" s="1"/>
  <c r="G47" i="66" s="1"/>
  <c r="F32" i="69"/>
  <c r="F37" i="69" s="1"/>
  <c r="I37" i="69" s="1"/>
  <c r="F31" i="69"/>
  <c r="I31" i="69" s="1"/>
  <c r="B31" i="69"/>
  <c r="B36" i="69" s="1"/>
  <c r="B41" i="69" s="1"/>
  <c r="F30" i="69"/>
  <c r="H30" i="69" s="1"/>
  <c r="I30" i="69" s="1"/>
  <c r="F29" i="69"/>
  <c r="F34" i="69" s="1"/>
  <c r="I34" i="69" s="1"/>
  <c r="F28" i="69"/>
  <c r="F33" i="69" s="1"/>
  <c r="B28" i="69"/>
  <c r="B33" i="69" s="1"/>
  <c r="B38" i="69" s="1"/>
  <c r="B43" i="69" s="1"/>
  <c r="I27" i="69"/>
  <c r="E27" i="69"/>
  <c r="D27" i="69" s="1"/>
  <c r="I26" i="69"/>
  <c r="H26" i="69"/>
  <c r="E26" i="69"/>
  <c r="D26" i="69" s="1"/>
  <c r="H25" i="69"/>
  <c r="I25" i="69" s="1"/>
  <c r="I24" i="69"/>
  <c r="E24" i="69"/>
  <c r="D24" i="69" s="1"/>
  <c r="I23" i="69"/>
  <c r="E23" i="69"/>
  <c r="D23" i="69" s="1"/>
  <c r="D15" i="66"/>
  <c r="E15" i="66" s="1"/>
  <c r="F15" i="66" s="1"/>
  <c r="G15" i="66" s="1"/>
  <c r="G75" i="69"/>
  <c r="G76" i="69"/>
  <c r="G77" i="69"/>
  <c r="G78" i="69"/>
  <c r="B70" i="69"/>
  <c r="B69" i="69"/>
  <c r="F68" i="69"/>
  <c r="G68" i="69" s="1"/>
  <c r="G67" i="69"/>
  <c r="E67" i="69"/>
  <c r="D67" i="69" s="1"/>
  <c r="D51" i="66"/>
  <c r="D52" i="66" s="1"/>
  <c r="E50" i="66"/>
  <c r="F50" i="66" s="1"/>
  <c r="G50" i="66" s="1"/>
  <c r="H14" i="72"/>
  <c r="H15" i="72"/>
  <c r="G15" i="72"/>
  <c r="G14" i="72"/>
  <c r="H16" i="72"/>
  <c r="G16" i="72"/>
  <c r="F84" i="69"/>
  <c r="E49" i="64"/>
  <c r="E48" i="64"/>
  <c r="E47" i="64"/>
  <c r="E46" i="64"/>
  <c r="E45" i="64"/>
  <c r="E44" i="64"/>
  <c r="E43" i="64"/>
  <c r="E42" i="64"/>
  <c r="E41" i="64"/>
  <c r="E40" i="64"/>
  <c r="E39" i="64"/>
  <c r="E38" i="64"/>
  <c r="E37" i="64"/>
  <c r="E36" i="64"/>
  <c r="E35" i="64"/>
  <c r="E34" i="64"/>
  <c r="G83" i="69"/>
  <c r="H83" i="69" s="1"/>
  <c r="H47" i="72"/>
  <c r="H46" i="72"/>
  <c r="H45" i="72"/>
  <c r="H43" i="72"/>
  <c r="H42" i="72"/>
  <c r="H41" i="72"/>
  <c r="H40" i="72"/>
  <c r="F88" i="64"/>
  <c r="H88" i="64" s="1"/>
  <c r="F87" i="64"/>
  <c r="G87" i="64" s="1"/>
  <c r="H87" i="64"/>
  <c r="F86" i="64"/>
  <c r="H86" i="64" s="1"/>
  <c r="F85" i="64"/>
  <c r="G85" i="64" s="1"/>
  <c r="H85" i="64"/>
  <c r="F84" i="64"/>
  <c r="H84" i="64" s="1"/>
  <c r="F83" i="64"/>
  <c r="G83" i="64" s="1"/>
  <c r="H83" i="64"/>
  <c r="F82" i="64"/>
  <c r="G82" i="64" s="1"/>
  <c r="F81" i="64"/>
  <c r="H81" i="64"/>
  <c r="F80" i="64"/>
  <c r="G80" i="64" s="1"/>
  <c r="F62" i="64"/>
  <c r="F61" i="64"/>
  <c r="F60" i="64"/>
  <c r="F59" i="64"/>
  <c r="F58" i="64"/>
  <c r="F57" i="64"/>
  <c r="F56" i="64"/>
  <c r="F55" i="64"/>
  <c r="F54" i="64"/>
  <c r="F76" i="64"/>
  <c r="F75" i="64"/>
  <c r="F74" i="64"/>
  <c r="F73" i="64"/>
  <c r="F72" i="64"/>
  <c r="F71" i="64"/>
  <c r="F70" i="64"/>
  <c r="F69" i="64"/>
  <c r="G84" i="64"/>
  <c r="K87" i="58"/>
  <c r="F87" i="58"/>
  <c r="K86" i="58"/>
  <c r="I86" i="58"/>
  <c r="K85" i="58"/>
  <c r="F85" i="58"/>
  <c r="K84" i="58"/>
  <c r="I84" i="58"/>
  <c r="K75" i="58"/>
  <c r="I75" i="58"/>
  <c r="H75" i="58"/>
  <c r="K73" i="58"/>
  <c r="K72" i="58"/>
  <c r="I72" i="58"/>
  <c r="H72" i="58"/>
  <c r="K71" i="58"/>
  <c r="E71" i="58"/>
  <c r="K70" i="58"/>
  <c r="E70" i="58"/>
  <c r="K69" i="58"/>
  <c r="I69" i="58"/>
  <c r="H69" i="58"/>
  <c r="E69" i="58"/>
  <c r="K68" i="58"/>
  <c r="E68" i="58"/>
  <c r="K59" i="58"/>
  <c r="I59" i="58"/>
  <c r="H59" i="58"/>
  <c r="K58" i="58"/>
  <c r="I58" i="58"/>
  <c r="H58" i="58"/>
  <c r="F58" i="58"/>
  <c r="E58" i="58"/>
  <c r="K57" i="58"/>
  <c r="F57" i="58"/>
  <c r="E57" i="58"/>
  <c r="K56" i="58"/>
  <c r="I56" i="58"/>
  <c r="H56" i="58"/>
  <c r="K55" i="58"/>
  <c r="F55" i="58"/>
  <c r="K54" i="58"/>
  <c r="F54" i="58"/>
  <c r="E54" i="58"/>
  <c r="K45" i="58"/>
  <c r="H45" i="58"/>
  <c r="F45" i="58"/>
  <c r="E45" i="58"/>
  <c r="K44" i="58"/>
  <c r="F44" i="58"/>
  <c r="E44" i="58"/>
  <c r="K35" i="58"/>
  <c r="F35" i="58"/>
  <c r="E35" i="58"/>
  <c r="K32" i="58"/>
  <c r="F32" i="58"/>
  <c r="E32" i="58"/>
  <c r="K31" i="58"/>
  <c r="F31" i="58"/>
  <c r="E31" i="58"/>
  <c r="K28" i="58"/>
  <c r="F28" i="58"/>
  <c r="E28" i="58"/>
  <c r="K27" i="58"/>
  <c r="H27" i="58"/>
  <c r="F27" i="58"/>
  <c r="E27" i="58"/>
  <c r="K25" i="58"/>
  <c r="F25" i="58"/>
  <c r="E25" i="58"/>
  <c r="K24" i="58"/>
  <c r="F24" i="58"/>
  <c r="E24" i="58"/>
  <c r="K23" i="58"/>
  <c r="F23" i="58"/>
  <c r="E23" i="58"/>
  <c r="K22" i="58"/>
  <c r="H22" i="58"/>
  <c r="F22" i="58"/>
  <c r="E22" i="58"/>
  <c r="K21" i="58"/>
  <c r="F21" i="58"/>
  <c r="E21" i="58"/>
  <c r="K20" i="58"/>
  <c r="F20" i="58"/>
  <c r="E20" i="58"/>
  <c r="K19" i="58"/>
  <c r="H19" i="58"/>
  <c r="F19" i="58"/>
  <c r="E19" i="58"/>
  <c r="K17" i="58"/>
  <c r="F17" i="58"/>
  <c r="E17" i="58"/>
  <c r="K15" i="58"/>
  <c r="F15" i="58"/>
  <c r="E15" i="58"/>
  <c r="K14" i="58"/>
  <c r="H14" i="58"/>
  <c r="F14" i="58"/>
  <c r="E14" i="58"/>
  <c r="K13" i="58"/>
  <c r="F13" i="58"/>
  <c r="E13" i="58"/>
  <c r="G81" i="64"/>
  <c r="H80" i="64" l="1"/>
  <c r="H82" i="64"/>
  <c r="G86" i="64"/>
  <c r="G88" i="64"/>
  <c r="D16" i="66"/>
  <c r="E16" i="66" s="1"/>
  <c r="F16" i="66" s="1"/>
  <c r="G16" i="66" s="1"/>
  <c r="E31" i="69"/>
  <c r="D31" i="69" s="1"/>
  <c r="F42" i="69"/>
  <c r="I42" i="69" s="1"/>
  <c r="I29" i="69"/>
  <c r="F36" i="69"/>
  <c r="I36" i="69" s="1"/>
  <c r="E28" i="69"/>
  <c r="D28" i="69" s="1"/>
  <c r="E37" i="69"/>
  <c r="D37" i="69" s="1"/>
  <c r="I32" i="69"/>
  <c r="F69" i="69"/>
  <c r="G69" i="69" s="1"/>
  <c r="E29" i="69"/>
  <c r="D29" i="69" s="1"/>
  <c r="I28" i="69"/>
  <c r="D53" i="66"/>
  <c r="E53" i="66" s="1"/>
  <c r="F53" i="66" s="1"/>
  <c r="G53" i="66" s="1"/>
  <c r="E52" i="66"/>
  <c r="F52" i="66" s="1"/>
  <c r="G52" i="66" s="1"/>
  <c r="E51" i="66"/>
  <c r="F51" i="66" s="1"/>
  <c r="G51" i="66" s="1"/>
  <c r="E44" i="66"/>
  <c r="F44" i="66" s="1"/>
  <c r="G44" i="66" s="1"/>
  <c r="E43" i="66"/>
  <c r="F43" i="66" s="1"/>
  <c r="G43" i="66" s="1"/>
  <c r="E32" i="69"/>
  <c r="D32" i="69" s="1"/>
  <c r="E34" i="69"/>
  <c r="D34" i="69" s="1"/>
  <c r="F38" i="69"/>
  <c r="I33" i="69"/>
  <c r="F39" i="69"/>
  <c r="E33" i="69"/>
  <c r="D33" i="69" s="1"/>
  <c r="F85" i="69"/>
  <c r="G84" i="69"/>
  <c r="H84" i="69" s="1"/>
  <c r="E30" i="69"/>
  <c r="D30" i="69" s="1"/>
  <c r="F35" i="69"/>
  <c r="E68" i="69"/>
  <c r="D68" i="69" s="1"/>
  <c r="H31" i="69"/>
  <c r="E42" i="69" l="1"/>
  <c r="D42" i="69" s="1"/>
  <c r="D17" i="66"/>
  <c r="E17" i="66" s="1"/>
  <c r="F17" i="66" s="1"/>
  <c r="G17" i="66" s="1"/>
  <c r="F41" i="69"/>
  <c r="H41" i="69" s="1"/>
  <c r="E69" i="69"/>
  <c r="D69" i="69" s="1"/>
  <c r="H36" i="69"/>
  <c r="E36" i="69"/>
  <c r="D36" i="69" s="1"/>
  <c r="E41" i="69"/>
  <c r="D41" i="69" s="1"/>
  <c r="F70" i="69"/>
  <c r="G70" i="69" s="1"/>
  <c r="F44" i="69"/>
  <c r="E39" i="69"/>
  <c r="D39" i="69" s="1"/>
  <c r="I39" i="69"/>
  <c r="G85" i="69"/>
  <c r="H85" i="69" s="1"/>
  <c r="F86" i="69"/>
  <c r="E38" i="69"/>
  <c r="D38" i="69" s="1"/>
  <c r="I38" i="69"/>
  <c r="F43" i="69"/>
  <c r="E35" i="69"/>
  <c r="D35" i="69" s="1"/>
  <c r="H35" i="69"/>
  <c r="I35" i="69" s="1"/>
  <c r="F40" i="69"/>
  <c r="I41" i="69" l="1"/>
  <c r="E70" i="69"/>
  <c r="D70" i="69" s="1"/>
  <c r="I43" i="69"/>
  <c r="E43" i="69"/>
  <c r="D43" i="69" s="1"/>
  <c r="E40" i="69"/>
  <c r="D40" i="69" s="1"/>
  <c r="I40" i="69"/>
  <c r="H40" i="69"/>
  <c r="F45" i="69"/>
  <c r="G86" i="69"/>
  <c r="H86" i="69" s="1"/>
  <c r="F87" i="69"/>
  <c r="G87" i="69" s="1"/>
  <c r="H87" i="69" s="1"/>
  <c r="I44" i="69"/>
  <c r="E44" i="69"/>
  <c r="D44" i="69" s="1"/>
  <c r="H45" i="69" l="1"/>
  <c r="I45" i="69" s="1"/>
  <c r="E45" i="69"/>
  <c r="D45" i="69" s="1"/>
</calcChain>
</file>

<file path=xl/sharedStrings.xml><?xml version="1.0" encoding="utf-8"?>
<sst xmlns="http://schemas.openxmlformats.org/spreadsheetml/2006/main" count="1855" uniqueCount="930">
  <si>
    <t>WM CONTAINER LINE LTD</t>
    <phoneticPr fontId="6" type="noConversion"/>
  </si>
  <si>
    <t xml:space="preserve">VESSEL </t>
    <phoneticPr fontId="6" type="noConversion"/>
  </si>
  <si>
    <t>VOYAGE</t>
    <phoneticPr fontId="6" type="noConversion"/>
  </si>
  <si>
    <t>SERVICE</t>
    <phoneticPr fontId="6" type="noConversion"/>
  </si>
  <si>
    <t>CY CLOSING</t>
    <phoneticPr fontId="6" type="noConversion"/>
  </si>
  <si>
    <t>ETD</t>
    <phoneticPr fontId="6" type="noConversion"/>
  </si>
  <si>
    <t>SINGAPORE</t>
    <phoneticPr fontId="6" type="noConversion"/>
  </si>
  <si>
    <t>ETA</t>
    <phoneticPr fontId="6" type="noConversion"/>
  </si>
  <si>
    <t>LAEM CHABANG</t>
    <phoneticPr fontId="6" type="noConversion"/>
  </si>
  <si>
    <t>HAIPHONG</t>
    <phoneticPr fontId="6" type="noConversion"/>
  </si>
  <si>
    <t>HONG KONG</t>
    <phoneticPr fontId="6" type="noConversion"/>
  </si>
  <si>
    <t>CLOSING</t>
    <phoneticPr fontId="6" type="noConversion"/>
  </si>
  <si>
    <t xml:space="preserve"> SCHEDULE</t>
    <phoneticPr fontId="6" type="noConversion"/>
  </si>
  <si>
    <t xml:space="preserve"> SCHEDULE</t>
  </si>
  <si>
    <t>HAIPHONG</t>
  </si>
  <si>
    <t>KMS</t>
  </si>
  <si>
    <t>KM2</t>
  </si>
  <si>
    <t>ETA</t>
  </si>
  <si>
    <t xml:space="preserve">VESSEL </t>
  </si>
  <si>
    <t>VOYAGE</t>
  </si>
  <si>
    <t>Remarks:</t>
  </si>
  <si>
    <t>**Above schedules are subject to change with or without prior notice</t>
  </si>
  <si>
    <t>HONG KONG</t>
  </si>
  <si>
    <t>ETD</t>
  </si>
  <si>
    <t>SINGAPORE</t>
  </si>
  <si>
    <t>Customer first Delivery first</t>
  </si>
  <si>
    <t>CAT LAI</t>
  </si>
  <si>
    <t>HIT</t>
  </si>
  <si>
    <t>Customer first Delivery first</t>
    <phoneticPr fontId="6" type="noConversion"/>
  </si>
  <si>
    <t>Note</t>
  </si>
  <si>
    <t>All booking is subject to following:</t>
  </si>
  <si>
    <t>Tel: / Fax: / E-mail address: +62-21-6500525, 6500557/ +62-21-6500445</t>
  </si>
  <si>
    <t>Address: WISMA MITRA SUNTER, 16 FLOOR, SUITE 16-03</t>
  </si>
  <si>
    <t>JL. YOS SUDARSO KAV 89, BOULEVARD MITRA SUNTER BLOK C2 JAKARTA UTARA 14350- INDONESIA</t>
  </si>
  <si>
    <t>Tel: / Fax: / E-mail address: +62 31 3284930 ; +62 31 3281985 / Fax : +62 31 3284874 / E-mail : cs@sealglobalservice.com</t>
  </si>
  <si>
    <t>Address: Jl. Laksda M Nasir 29 Blok A9, Surabaya 60177 - East Java, Indonesia</t>
  </si>
  <si>
    <t>Ms. Luthfiana</t>
  </si>
  <si>
    <t>Ms. Kiky Prahsetyorini</t>
  </si>
  <si>
    <t>Mr. Dody Yoga</t>
  </si>
  <si>
    <t>Mr. Budi Laksono</t>
  </si>
  <si>
    <t>VESSEL CALLING WESTPORT ONLY</t>
  </si>
  <si>
    <t>Shanghai - Haiphong Express Service</t>
    <phoneticPr fontId="6" type="noConversion"/>
  </si>
  <si>
    <t>WM CONTAINER LINE LTD</t>
    <phoneticPr fontId="6" type="noConversion"/>
  </si>
  <si>
    <t xml:space="preserve">Update on </t>
  </si>
  <si>
    <t>Shanghai - Hochiminh Express Service</t>
    <phoneticPr fontId="6" type="noConversion"/>
  </si>
  <si>
    <t>ylim@ablue.co.kr</t>
  </si>
  <si>
    <t>dslee@ablue.co.kr</t>
  </si>
  <si>
    <t>hjphee@ablue.co.kr</t>
  </si>
  <si>
    <t>smkim@ablue.co.kr</t>
  </si>
  <si>
    <t>hykim@ablue.co.kr</t>
  </si>
  <si>
    <t>82-70-7012 1834</t>
  </si>
  <si>
    <t>82-51-632-8750</t>
  </si>
  <si>
    <t xml:space="preserve">Update on: </t>
  </si>
  <si>
    <t>Surabaya - Hong Kong Express Service</t>
    <phoneticPr fontId="6" type="noConversion"/>
  </si>
  <si>
    <t>Surabaya - Port Klang Express Service</t>
  </si>
  <si>
    <t>Port Klang</t>
  </si>
  <si>
    <t>COUGAR</t>
  </si>
  <si>
    <t>MEDCORAL</t>
  </si>
  <si>
    <t>ITHA BHUM</t>
  </si>
  <si>
    <t xml:space="preserve"> </t>
    <phoneticPr fontId="6" type="noConversion"/>
  </si>
  <si>
    <t>VOY</t>
  </si>
  <si>
    <t>WM CONTAINER LINE LTD</t>
  </si>
  <si>
    <t>General Agent : Always Blue Sea &amp; Air Co., Ltd</t>
    <phoneticPr fontId="6" type="noConversion"/>
  </si>
  <si>
    <t>(100-770) 7F #705 Hanjin Vldg., 118, 2-ka, Namdaemun-ro, Jung-gu, Seoul, Korea.</t>
    <phoneticPr fontId="6" type="noConversion"/>
  </si>
  <si>
    <t>Tel : 822-319-7767 Fax : 822-319-7791</t>
    <phoneticPr fontId="6" type="noConversion"/>
  </si>
  <si>
    <t xml:space="preserve">SCHEDULE </t>
    <phoneticPr fontId="6" type="noConversion"/>
  </si>
  <si>
    <t>Busan , Inchon - Hong Kong Express Service</t>
    <phoneticPr fontId="6" type="noConversion"/>
  </si>
  <si>
    <t>BUSAN(MON.TUE,WED.THU,FRI.SUN)</t>
    <phoneticPr fontId="6" type="noConversion"/>
  </si>
  <si>
    <t>INCHON(WED,FRI)</t>
    <phoneticPr fontId="6" type="noConversion"/>
  </si>
  <si>
    <t>KVX</t>
    <phoneticPr fontId="54" type="noConversion"/>
  </si>
  <si>
    <t>CKI</t>
    <phoneticPr fontId="54" type="noConversion"/>
  </si>
  <si>
    <t>NHS</t>
    <phoneticPr fontId="54" type="noConversion"/>
  </si>
  <si>
    <t>PJX</t>
    <phoneticPr fontId="6" type="noConversion"/>
  </si>
  <si>
    <t>1.Shanghai Terminal : HEX ( NAM HAI ), VHS (DINH VU), VHS 2 (CHAU VE) , HHX (DOAN XA)</t>
    <phoneticPr fontId="6" type="noConversion"/>
  </si>
  <si>
    <t xml:space="preserve">2.Discharges Hochiminh Terminal : </t>
    <phoneticPr fontId="6" type="noConversion"/>
  </si>
  <si>
    <t xml:space="preserve">update on </t>
    <phoneticPr fontId="10" type="noConversion"/>
  </si>
  <si>
    <t xml:space="preserve">2.Discharges Singapore Terminal : </t>
    <phoneticPr fontId="6" type="noConversion"/>
  </si>
  <si>
    <t>CLOSING</t>
  </si>
  <si>
    <t>HO CHI MINH</t>
  </si>
  <si>
    <t xml:space="preserve">1.Discharges Ho Chi Minh Terminal : </t>
  </si>
  <si>
    <t>EXPORT OPS &amp; DOCUMENTATION</t>
  </si>
  <si>
    <t>Cs Export</t>
  </si>
  <si>
    <t>cs.jkt@samuderalautanluas.co.id</t>
  </si>
  <si>
    <t>Doc Export</t>
  </si>
  <si>
    <t>exp.jkt@samuderalautanluas.co.id</t>
  </si>
  <si>
    <t>Operational</t>
  </si>
  <si>
    <t>ops.jkt@samuderalautanluas.co.id</t>
  </si>
  <si>
    <t>Mail:</t>
  </si>
  <si>
    <t>Agent Company name: PT SAMUDERA LAUTAN LUAS</t>
  </si>
  <si>
    <t>KMTC SHENZHEN</t>
    <phoneticPr fontId="93" type="noConversion"/>
  </si>
  <si>
    <t>1302S</t>
    <phoneticPr fontId="93" type="noConversion"/>
  </si>
  <si>
    <t>KM2</t>
    <phoneticPr fontId="93" type="noConversion"/>
  </si>
  <si>
    <t>SINAR BANGKA</t>
    <phoneticPr fontId="93" type="noConversion"/>
  </si>
  <si>
    <t>1314S</t>
    <phoneticPr fontId="93" type="noConversion"/>
  </si>
  <si>
    <t>FORTUNE TRADER</t>
    <phoneticPr fontId="93" type="noConversion"/>
  </si>
  <si>
    <t>042S</t>
    <phoneticPr fontId="93" type="noConversion"/>
  </si>
  <si>
    <t>NANSA VIVACITY</t>
    <phoneticPr fontId="93" type="noConversion"/>
  </si>
  <si>
    <t>018S</t>
    <phoneticPr fontId="93" type="noConversion"/>
  </si>
  <si>
    <t>SCS</t>
    <phoneticPr fontId="54" type="noConversion"/>
  </si>
  <si>
    <t>NORTHERN VOLITION</t>
    <phoneticPr fontId="93" type="noConversion"/>
  </si>
  <si>
    <t>017S</t>
    <phoneticPr fontId="93" type="noConversion"/>
  </si>
  <si>
    <t>KMS</t>
    <phoneticPr fontId="6" type="noConversion"/>
  </si>
  <si>
    <t>HANJIN NHAVA SHEVA</t>
    <phoneticPr fontId="93" type="noConversion"/>
  </si>
  <si>
    <t>074W</t>
    <phoneticPr fontId="93" type="noConversion"/>
  </si>
  <si>
    <t>NTS</t>
    <phoneticPr fontId="54" type="noConversion"/>
  </si>
  <si>
    <t>KMTC QINGDAO</t>
    <phoneticPr fontId="93" type="noConversion"/>
  </si>
  <si>
    <t>1307S</t>
    <phoneticPr fontId="93" type="noConversion"/>
  </si>
  <si>
    <t>KM2</t>
    <phoneticPr fontId="93" type="noConversion"/>
  </si>
  <si>
    <t>MOL ACCLAIM</t>
    <phoneticPr fontId="93" type="noConversion"/>
  </si>
  <si>
    <t>024S</t>
    <phoneticPr fontId="93" type="noConversion"/>
  </si>
  <si>
    <t>KVX</t>
    <phoneticPr fontId="54" type="noConversion"/>
  </si>
  <si>
    <t>ANTHEA</t>
    <phoneticPr fontId="93" type="noConversion"/>
  </si>
  <si>
    <t>3009S</t>
    <phoneticPr fontId="93" type="noConversion"/>
  </si>
  <si>
    <t>CKI</t>
    <phoneticPr fontId="54" type="noConversion"/>
  </si>
  <si>
    <t>HANJIN HO CHI MINH</t>
    <phoneticPr fontId="93" type="noConversion"/>
  </si>
  <si>
    <t>301S</t>
    <phoneticPr fontId="93" type="noConversion"/>
  </si>
  <si>
    <t>NHS</t>
    <phoneticPr fontId="54" type="noConversion"/>
  </si>
  <si>
    <t>SAWASDEE LAEM CHABANG</t>
    <phoneticPr fontId="93" type="noConversion"/>
  </si>
  <si>
    <t>024S</t>
    <phoneticPr fontId="93" type="noConversion"/>
  </si>
  <si>
    <t>PJX</t>
    <phoneticPr fontId="6" type="noConversion"/>
  </si>
  <si>
    <t>SCS</t>
    <phoneticPr fontId="54" type="noConversion"/>
  </si>
  <si>
    <t>NORTHERN VIVACITY</t>
    <phoneticPr fontId="93" type="noConversion"/>
  </si>
  <si>
    <t>018S</t>
    <phoneticPr fontId="93" type="noConversion"/>
  </si>
  <si>
    <t>KMS</t>
    <phoneticPr fontId="6" type="noConversion"/>
  </si>
  <si>
    <t>HANSA CALYPSO</t>
    <phoneticPr fontId="93" type="noConversion"/>
  </si>
  <si>
    <t>017W</t>
    <phoneticPr fontId="93" type="noConversion"/>
  </si>
  <si>
    <t>NTS</t>
    <phoneticPr fontId="54" type="noConversion"/>
  </si>
  <si>
    <t>KM2</t>
    <phoneticPr fontId="93" type="noConversion"/>
  </si>
  <si>
    <t>GREEN ACE</t>
    <phoneticPr fontId="93" type="noConversion"/>
  </si>
  <si>
    <t>061S</t>
    <phoneticPr fontId="93" type="noConversion"/>
  </si>
  <si>
    <t>CKI</t>
    <phoneticPr fontId="54" type="noConversion"/>
  </si>
  <si>
    <t>STX DALIAN</t>
    <phoneticPr fontId="93" type="noConversion"/>
  </si>
  <si>
    <t>053S</t>
    <phoneticPr fontId="93" type="noConversion"/>
  </si>
  <si>
    <t>STX MUMBAI</t>
    <phoneticPr fontId="93" type="noConversion"/>
  </si>
  <si>
    <t>065S</t>
    <phoneticPr fontId="93" type="noConversion"/>
  </si>
  <si>
    <t>1.Busan Terminal : SBCT, HJNC, BGCT</t>
    <phoneticPr fontId="6" type="noConversion"/>
  </si>
  <si>
    <t>2.Inchon Terminal : SICT, ICT</t>
    <phoneticPr fontId="6" type="noConversion"/>
  </si>
  <si>
    <t>3.Discharges Hong Kong Terminal : HIT, APS(FLOTA)</t>
    <phoneticPr fontId="6" type="noConversion"/>
  </si>
  <si>
    <t>Busan , Inchon - Haiphong Express Service</t>
    <phoneticPr fontId="6" type="noConversion"/>
  </si>
  <si>
    <t xml:space="preserve">VESSEL </t>
    <phoneticPr fontId="6" type="noConversion"/>
  </si>
  <si>
    <t>VOYAGE</t>
    <phoneticPr fontId="6" type="noConversion"/>
  </si>
  <si>
    <t>SERVICE</t>
    <phoneticPr fontId="6" type="noConversion"/>
  </si>
  <si>
    <t>BUSAN(THU)</t>
    <phoneticPr fontId="6" type="noConversion"/>
  </si>
  <si>
    <t>INCHON(TUE)</t>
    <phoneticPr fontId="6" type="noConversion"/>
  </si>
  <si>
    <t>HAIPHONG</t>
    <phoneticPr fontId="6" type="noConversion"/>
  </si>
  <si>
    <t>CLOSING</t>
    <phoneticPr fontId="6" type="noConversion"/>
  </si>
  <si>
    <t>ETA</t>
    <phoneticPr fontId="6" type="noConversion"/>
  </si>
  <si>
    <t>ETD</t>
    <phoneticPr fontId="6" type="noConversion"/>
  </si>
  <si>
    <t>HANJIN HO CHI MINH</t>
    <phoneticPr fontId="6" type="noConversion"/>
  </si>
  <si>
    <t>301S</t>
    <phoneticPr fontId="6" type="noConversion"/>
  </si>
  <si>
    <t>NHS</t>
    <phoneticPr fontId="93" type="noConversion"/>
  </si>
  <si>
    <t>Remarks:</t>
    <phoneticPr fontId="6" type="noConversion"/>
  </si>
  <si>
    <t>1.Busan Terminal : UTC, SBTC</t>
    <phoneticPr fontId="6" type="noConversion"/>
  </si>
  <si>
    <t>2.Inchon Terminal : ICT</t>
    <phoneticPr fontId="6" type="noConversion"/>
  </si>
  <si>
    <t>3.Discharges Haiphong Terminal : DINH VU</t>
    <phoneticPr fontId="6" type="noConversion"/>
  </si>
  <si>
    <t>Busan , Inchon - Hochiminh Express Service</t>
    <phoneticPr fontId="6" type="noConversion"/>
  </si>
  <si>
    <t>BUSAN(SUN)</t>
    <phoneticPr fontId="6" type="noConversion"/>
  </si>
  <si>
    <t>INCHON(THU)</t>
    <phoneticPr fontId="6" type="noConversion"/>
  </si>
  <si>
    <t>HOCHIMINH</t>
    <phoneticPr fontId="6" type="noConversion"/>
  </si>
  <si>
    <t>NHS</t>
    <phoneticPr fontId="6" type="noConversion"/>
  </si>
  <si>
    <t>HEUNG-A GREEN</t>
    <phoneticPr fontId="93" type="noConversion"/>
  </si>
  <si>
    <t>059S</t>
    <phoneticPr fontId="93" type="noConversion"/>
  </si>
  <si>
    <t>KPS</t>
    <phoneticPr fontId="6" type="noConversion"/>
  </si>
  <si>
    <t>STX SINGAPORE</t>
    <phoneticPr fontId="93" type="noConversion"/>
  </si>
  <si>
    <t>096S</t>
    <phoneticPr fontId="93" type="noConversion"/>
  </si>
  <si>
    <t>CVX</t>
    <phoneticPr fontId="6" type="noConversion"/>
  </si>
  <si>
    <t>STX DALIAN</t>
    <phoneticPr fontId="93" type="noConversion"/>
  </si>
  <si>
    <t>053S</t>
    <phoneticPr fontId="93" type="noConversion"/>
  </si>
  <si>
    <t>NHS</t>
    <phoneticPr fontId="6" type="noConversion"/>
  </si>
  <si>
    <t>CORVETTE</t>
    <phoneticPr fontId="93" type="noConversion"/>
  </si>
  <si>
    <t>121S</t>
    <phoneticPr fontId="93" type="noConversion"/>
  </si>
  <si>
    <t>KPS</t>
    <phoneticPr fontId="6" type="noConversion"/>
  </si>
  <si>
    <t>BARENTS STRAIT</t>
    <phoneticPr fontId="93" type="noConversion"/>
  </si>
  <si>
    <t>549S</t>
    <phoneticPr fontId="93" type="noConversion"/>
  </si>
  <si>
    <t>CVX</t>
    <phoneticPr fontId="6" type="noConversion"/>
  </si>
  <si>
    <t>Remarks:</t>
    <phoneticPr fontId="6" type="noConversion"/>
  </si>
  <si>
    <t>1.Busan Terminal : SBTC</t>
    <phoneticPr fontId="6" type="noConversion"/>
  </si>
  <si>
    <t>2.Inchon Terminal : SICT</t>
    <phoneticPr fontId="6" type="noConversion"/>
  </si>
  <si>
    <t>3.Discharges Haiphong Terminal : CAT LAI</t>
    <phoneticPr fontId="6" type="noConversion"/>
  </si>
  <si>
    <t>Busan , Inchon - Singapore Express Service</t>
    <phoneticPr fontId="6" type="noConversion"/>
  </si>
  <si>
    <t xml:space="preserve">VESSEL </t>
    <phoneticPr fontId="6" type="noConversion"/>
  </si>
  <si>
    <t>VOYAGE</t>
    <phoneticPr fontId="6" type="noConversion"/>
  </si>
  <si>
    <t>SERVICE</t>
    <phoneticPr fontId="6" type="noConversion"/>
  </si>
  <si>
    <t>BUSAN(MON,THU,SUN)</t>
    <phoneticPr fontId="6" type="noConversion"/>
  </si>
  <si>
    <t>INCHON(WED)</t>
    <phoneticPr fontId="6" type="noConversion"/>
  </si>
  <si>
    <t>SINGAPORE</t>
    <phoneticPr fontId="6" type="noConversion"/>
  </si>
  <si>
    <t>CLOSING</t>
    <phoneticPr fontId="6" type="noConversion"/>
  </si>
  <si>
    <t>ETA</t>
    <phoneticPr fontId="6" type="noConversion"/>
  </si>
  <si>
    <t>ETD</t>
    <phoneticPr fontId="6" type="noConversion"/>
  </si>
  <si>
    <t>HANJIN HO CHI MINH</t>
    <phoneticPr fontId="93" type="noConversion"/>
  </si>
  <si>
    <t>301S</t>
    <phoneticPr fontId="93" type="noConversion"/>
  </si>
  <si>
    <t>KMTC SHENZHEN</t>
    <phoneticPr fontId="93" type="noConversion"/>
  </si>
  <si>
    <t>1302S</t>
    <phoneticPr fontId="93" type="noConversion"/>
  </si>
  <si>
    <t>NORTHERN VIVACITY</t>
    <phoneticPr fontId="93" type="noConversion"/>
  </si>
  <si>
    <t>018S</t>
    <phoneticPr fontId="93" type="noConversion"/>
  </si>
  <si>
    <t>STX MUMBAI</t>
    <phoneticPr fontId="93" type="noConversion"/>
  </si>
  <si>
    <t>065S</t>
    <phoneticPr fontId="93" type="noConversion"/>
  </si>
  <si>
    <t>1.Busan Terminal : SBTC, HBCT</t>
    <phoneticPr fontId="6" type="noConversion"/>
  </si>
  <si>
    <t>2.Inchon Terminal : ICT</t>
    <phoneticPr fontId="6" type="noConversion"/>
  </si>
  <si>
    <t>3.Discharges Singapore Terminal : PSA</t>
    <phoneticPr fontId="6" type="noConversion"/>
  </si>
  <si>
    <t>Busan , Inchon - Bangkok Express Service</t>
    <phoneticPr fontId="6" type="noConversion"/>
  </si>
  <si>
    <t>BUSAN(TUE)</t>
    <phoneticPr fontId="6" type="noConversion"/>
  </si>
  <si>
    <t>INCHON(MON)</t>
    <phoneticPr fontId="6" type="noConversion"/>
  </si>
  <si>
    <t>BANKGOK</t>
    <phoneticPr fontId="6" type="noConversion"/>
  </si>
  <si>
    <t>CAPE FARO</t>
    <phoneticPr fontId="93" type="noConversion"/>
  </si>
  <si>
    <t>022S</t>
    <phoneticPr fontId="93" type="noConversion"/>
  </si>
  <si>
    <t>KCT</t>
    <phoneticPr fontId="6" type="noConversion"/>
  </si>
  <si>
    <t>NTS</t>
    <phoneticPr fontId="6" type="noConversion"/>
  </si>
  <si>
    <t>CAPE FERROL</t>
    <phoneticPr fontId="93" type="noConversion"/>
  </si>
  <si>
    <t>060S</t>
    <phoneticPr fontId="93" type="noConversion"/>
  </si>
  <si>
    <t>HANSA CALYPSO</t>
    <phoneticPr fontId="93" type="noConversion"/>
  </si>
  <si>
    <t>017W</t>
    <phoneticPr fontId="93" type="noConversion"/>
  </si>
  <si>
    <t>3.Discharges Haiphong Terminal : PAT, UNITHAI</t>
    <phoneticPr fontId="6" type="noConversion"/>
  </si>
  <si>
    <t>**Above schedules are subject to change with or without prior notice</t>
    <phoneticPr fontId="6" type="noConversion"/>
  </si>
  <si>
    <t>COMMERCIAL / SALES</t>
    <phoneticPr fontId="6" type="noConversion"/>
  </si>
  <si>
    <t>Tel:</t>
    <phoneticPr fontId="6" type="noConversion"/>
  </si>
  <si>
    <t>Mail:</t>
    <phoneticPr fontId="6" type="noConversion"/>
  </si>
  <si>
    <t>CY RECEIVING</t>
    <phoneticPr fontId="6" type="noConversion"/>
  </si>
  <si>
    <t>Mr. Y Lim</t>
    <phoneticPr fontId="6" type="noConversion"/>
  </si>
  <si>
    <t>822-319 7767</t>
    <phoneticPr fontId="6" type="noConversion"/>
  </si>
  <si>
    <t xml:space="preserve">(EMPTY) </t>
    <phoneticPr fontId="6" type="noConversion"/>
  </si>
  <si>
    <t xml:space="preserve">INCHON : </t>
    <phoneticPr fontId="10" type="noConversion"/>
  </si>
  <si>
    <t>DTC EXPRESS CY</t>
    <phoneticPr fontId="6" type="noConversion"/>
  </si>
  <si>
    <t>Mr. DS Lee</t>
    <phoneticPr fontId="6" type="noConversion"/>
  </si>
  <si>
    <t>PUSAN  :</t>
    <phoneticPr fontId="6" type="noConversion"/>
  </si>
  <si>
    <t>SHINJI CY</t>
    <phoneticPr fontId="6" type="noConversion"/>
  </si>
  <si>
    <t>Ms. Lucia Phee</t>
    <phoneticPr fontId="6" type="noConversion"/>
  </si>
  <si>
    <t>EXPORT OPS &amp; DOCUMENTATION</t>
    <phoneticPr fontId="6" type="noConversion"/>
  </si>
  <si>
    <t>Ms. SM Kim</t>
    <phoneticPr fontId="6" type="noConversion"/>
  </si>
  <si>
    <t>Ms. HY Kim</t>
    <phoneticPr fontId="6" type="noConversion"/>
  </si>
  <si>
    <t>Customer First Delivery First</t>
  </si>
  <si>
    <t xml:space="preserve">HAI PHONG </t>
  </si>
  <si>
    <t>YANTIAN</t>
  </si>
  <si>
    <t>CLOSING TIME</t>
  </si>
  <si>
    <t>SHANGHAI</t>
  </si>
  <si>
    <t>OPEN</t>
  </si>
  <si>
    <t>"All transaction are to the Company Standard Trading Conditions ( copies available on request from the Company ) and which, in certain cases, exclude or limit the Company's liability, and include certain indemnities benefiting the Company."</t>
    <phoneticPr fontId="10" type="noConversion"/>
  </si>
  <si>
    <t>SIN</t>
  </si>
  <si>
    <t>PKG</t>
  </si>
  <si>
    <t>Mr. AJI</t>
  </si>
  <si>
    <t>mktg2.jkt@samuderalautanluas.co.id</t>
  </si>
  <si>
    <t>Marketing</t>
  </si>
  <si>
    <t>SINAR BITUNG</t>
  </si>
  <si>
    <t>Mr. Fajar</t>
  </si>
  <si>
    <t>CSCL</t>
  </si>
  <si>
    <t>Surabaya - Singapore ACL Service</t>
  </si>
  <si>
    <t>ACL</t>
  </si>
  <si>
    <t>N</t>
  </si>
  <si>
    <t>Agent Company name: PT. SURYA GUNA SEMESTA</t>
    <phoneticPr fontId="10" type="noConversion"/>
  </si>
  <si>
    <t>SSL</t>
  </si>
  <si>
    <t xml:space="preserve">Singapore - Danang Service </t>
  </si>
  <si>
    <t>COMMERCIAL / SALES</t>
    <phoneticPr fontId="6" type="noConversion"/>
  </si>
  <si>
    <t>Mrs. Katherine, Tel:021-53852588*808 Email: katherine-sh@wmshipping.com</t>
    <phoneticPr fontId="6" type="noConversion"/>
  </si>
  <si>
    <t>Jakarta - Hongkong Express Service</t>
  </si>
  <si>
    <t>VESSEL</t>
  </si>
  <si>
    <t>JKT</t>
  </si>
  <si>
    <t>HONGKONG</t>
  </si>
  <si>
    <t>Ms. Dini</t>
  </si>
  <si>
    <t>Surabaya - Singapore Express Service &amp; SSL Service</t>
  </si>
  <si>
    <t>W</t>
  </si>
  <si>
    <t>COMMERCIAL / SALES</t>
    <phoneticPr fontId="6" type="noConversion"/>
  </si>
  <si>
    <t>EXPORT OPS &amp; DOCUMENTATION</t>
    <phoneticPr fontId="6" type="noConversion"/>
  </si>
  <si>
    <t xml:space="preserve">                            SCHEDULE</t>
    <phoneticPr fontId="6" type="noConversion"/>
  </si>
  <si>
    <t>BANGKOK</t>
  </si>
  <si>
    <t>Mr. Ade</t>
  </si>
  <si>
    <t xml:space="preserve">Mr. Achmed Firmansyah  </t>
  </si>
  <si>
    <t>achmed.jkt@samuderalautanluas.co.id</t>
  </si>
  <si>
    <t xml:space="preserve">Mr. Jamal </t>
  </si>
  <si>
    <t>mktg.jkt@samuderalautanluas.co.id</t>
  </si>
  <si>
    <t>Ms. Dewi</t>
  </si>
  <si>
    <t xml:space="preserve"> mktg4.jkt@samuderalautanluas.co.id </t>
  </si>
  <si>
    <t xml:space="preserve">Ms. Euis </t>
  </si>
  <si>
    <t xml:space="preserve">mktg3.jkt@samuderalautanluas.co.id </t>
  </si>
  <si>
    <t>UPDATED ON:</t>
    <phoneticPr fontId="10" type="noConversion"/>
  </si>
  <si>
    <t>VESSEL VOY</t>
  </si>
  <si>
    <t>VOY NO</t>
  </si>
  <si>
    <t>TMNL</t>
  </si>
  <si>
    <t>SHANGHAI</t>
    <phoneticPr fontId="6" type="noConversion"/>
  </si>
  <si>
    <t>**Above schedules are subject to change with or without prior notice</t>
    <phoneticPr fontId="6" type="noConversion"/>
  </si>
  <si>
    <t xml:space="preserve">2.Discharges Haiphong Terminal : </t>
    <phoneticPr fontId="6" type="noConversion"/>
  </si>
  <si>
    <t xml:space="preserve">            Shanghai - Bangkok , Laem Chabang Express Service</t>
    <phoneticPr fontId="6" type="noConversion"/>
  </si>
  <si>
    <t>BANGKOK</t>
    <phoneticPr fontId="6" type="noConversion"/>
  </si>
  <si>
    <t>Shanghai - Singapore Express Service</t>
    <phoneticPr fontId="6" type="noConversion"/>
  </si>
  <si>
    <t>Samantha Leong</t>
  </si>
  <si>
    <t>603 3322 1568 / 3324 9299</t>
    <phoneticPr fontId="10" type="noConversion"/>
  </si>
  <si>
    <t>samantha@pacificlines.com.my</t>
  </si>
  <si>
    <t>Angie Ngiam</t>
  </si>
  <si>
    <t>cs@pacificlines.com.my</t>
  </si>
  <si>
    <t xml:space="preserve">"All transaction are to the Company Standard Trading Conditions ( copies available on request from the Company ) and which, in certain cases, </t>
    <phoneticPr fontId="10" type="noConversion"/>
  </si>
  <si>
    <t>exclude or limit the Company's liability, and include certain indemnities benefiting the Company."</t>
  </si>
  <si>
    <t>Update on:</t>
    <phoneticPr fontId="10" type="noConversion"/>
  </si>
  <si>
    <t xml:space="preserve">-  Space and Equipment availability </t>
    <phoneticPr fontId="6" type="noConversion"/>
  </si>
  <si>
    <t xml:space="preserve">-  Arrival, berthing, departure and transit times are estimates  only and  subject to change  with or without prior notice </t>
    <phoneticPr fontId="6" type="noConversion"/>
  </si>
  <si>
    <t xml:space="preserve">-  Booking Cancellations / Amendments should be notified to us 2 days prior to vessel ETA Sin </t>
    <phoneticPr fontId="6" type="noConversion"/>
  </si>
  <si>
    <t>-  BL or Draft must be confirmed after vessel departure, otherwise it will be deem  confirmed.</t>
    <phoneticPr fontId="6" type="noConversion"/>
  </si>
  <si>
    <t>-  Our BL or Draft issued is deemed confirm, unless otherwise notified in writing prior to manifest close</t>
    <phoneticPr fontId="6" type="noConversion"/>
  </si>
  <si>
    <t>-   Any BL amendments requested after custom deadlines will be subjected to destination’s approval and custom penalties, if any.</t>
    <phoneticPr fontId="6" type="noConversion"/>
  </si>
  <si>
    <t>-   For DG Shipments, final acceptance subject to vessel master and port authorities approval</t>
    <phoneticPr fontId="6" type="noConversion"/>
  </si>
  <si>
    <t>ETA PKG</t>
    <phoneticPr fontId="10" type="noConversion"/>
  </si>
  <si>
    <t>ETA HPH</t>
    <phoneticPr fontId="10" type="noConversion"/>
  </si>
  <si>
    <t xml:space="preserve"> SCHEDULE</t>
    <phoneticPr fontId="6" type="noConversion"/>
  </si>
  <si>
    <t>ETA PKL</t>
    <phoneticPr fontId="10" type="noConversion"/>
  </si>
  <si>
    <t xml:space="preserve">VESSEL </t>
    <phoneticPr fontId="6" type="noConversion"/>
  </si>
  <si>
    <t>VOYAGE</t>
    <phoneticPr fontId="6" type="noConversion"/>
  </si>
  <si>
    <t>SERVICE</t>
    <phoneticPr fontId="53" type="noConversion"/>
  </si>
  <si>
    <t xml:space="preserve">TERMINAL </t>
    <phoneticPr fontId="53" type="noConversion"/>
  </si>
  <si>
    <t xml:space="preserve">Surabaya </t>
    <phoneticPr fontId="6" type="noConversion"/>
  </si>
  <si>
    <t>Hong Kong</t>
    <phoneticPr fontId="6" type="noConversion"/>
  </si>
  <si>
    <t xml:space="preserve">Singapore </t>
    <phoneticPr fontId="6" type="noConversion"/>
  </si>
  <si>
    <t>CY CLOSING</t>
    <phoneticPr fontId="6" type="noConversion"/>
  </si>
  <si>
    <t>ETA</t>
    <phoneticPr fontId="6" type="noConversion"/>
  </si>
  <si>
    <t>ETD</t>
    <phoneticPr fontId="6" type="noConversion"/>
  </si>
  <si>
    <t>** Above sailing schedules are subject to change with or without notice.</t>
    <phoneticPr fontId="10" type="noConversion"/>
  </si>
  <si>
    <t>BOX VOYAGER</t>
  </si>
  <si>
    <t xml:space="preserve">VESSEL </t>
    <phoneticPr fontId="6" type="noConversion"/>
  </si>
  <si>
    <t>VOYAGE</t>
    <phoneticPr fontId="6" type="noConversion"/>
  </si>
  <si>
    <t>SERVICE</t>
    <phoneticPr fontId="53" type="noConversion"/>
  </si>
  <si>
    <t xml:space="preserve">TERMINAL </t>
    <phoneticPr fontId="53" type="noConversion"/>
  </si>
  <si>
    <t xml:space="preserve">Surabaya </t>
    <phoneticPr fontId="6" type="noConversion"/>
  </si>
  <si>
    <t xml:space="preserve">Singapore </t>
    <phoneticPr fontId="6" type="noConversion"/>
  </si>
  <si>
    <t>CY CLOSING</t>
    <phoneticPr fontId="6" type="noConversion"/>
  </si>
  <si>
    <t>ETA</t>
    <phoneticPr fontId="6" type="noConversion"/>
  </si>
  <si>
    <t>ETD</t>
    <phoneticPr fontId="6" type="noConversion"/>
  </si>
  <si>
    <t xml:space="preserve">"All transaction are to the Company Standard Trading Conditions ( copies available on request from the Company ) and which, </t>
    <phoneticPr fontId="10" type="noConversion"/>
  </si>
  <si>
    <t xml:space="preserve"> in certain cases, exclude or limit the Company's liability, and include certain indemnities benefiting the Company."</t>
  </si>
  <si>
    <t>FESCO TRADER</t>
  </si>
  <si>
    <t>VOYAGE</t>
    <phoneticPr fontId="6" type="noConversion"/>
  </si>
  <si>
    <t>HONG KONG        ( HIT )                  (WED &amp; THU)</t>
    <phoneticPr fontId="10" type="noConversion"/>
  </si>
  <si>
    <t xml:space="preserve">Port Kelang - Hong Kong Express Service </t>
    <phoneticPr fontId="10" type="noConversion"/>
  </si>
  <si>
    <t>ETA PKL</t>
  </si>
  <si>
    <t>KPM</t>
  </si>
  <si>
    <t>VESSEL</t>
    <phoneticPr fontId="10" type="noConversion"/>
  </si>
  <si>
    <t xml:space="preserve">Port Kelang - Haiphong (via Hong Kong) Express Service </t>
    <phoneticPr fontId="10" type="noConversion"/>
  </si>
  <si>
    <t>VOYAGE</t>
    <phoneticPr fontId="10" type="noConversion"/>
  </si>
  <si>
    <t>HAIPHONG (via HongKong)</t>
    <phoneticPr fontId="10" type="noConversion"/>
  </si>
  <si>
    <t>ETA</t>
    <phoneticPr fontId="4" type="noConversion"/>
  </si>
  <si>
    <t>Port Kelang (West) - Haiphong Express Service</t>
    <phoneticPr fontId="10" type="noConversion"/>
  </si>
  <si>
    <t>KMT</t>
    <phoneticPr fontId="10" type="noConversion"/>
  </si>
  <si>
    <t>WAN HAI 316</t>
    <phoneticPr fontId="10" type="noConversion"/>
  </si>
  <si>
    <t>WAN HAI 305</t>
    <phoneticPr fontId="10" type="noConversion"/>
  </si>
  <si>
    <t>WAN HAI 317</t>
    <phoneticPr fontId="10" type="noConversion"/>
  </si>
  <si>
    <t>WAN HAI 303</t>
    <phoneticPr fontId="10" type="noConversion"/>
  </si>
  <si>
    <t>WAN HAI 312</t>
    <phoneticPr fontId="10" type="noConversion"/>
  </si>
  <si>
    <t>WAN HAI 311</t>
    <phoneticPr fontId="10" type="noConversion"/>
  </si>
  <si>
    <t>WAN HAI 313</t>
    <phoneticPr fontId="10" type="noConversion"/>
  </si>
  <si>
    <t>ETA PKG - FRI</t>
  </si>
  <si>
    <t>PHOUC LONG 1 &amp; 3</t>
  </si>
  <si>
    <t>PHNOM PENH</t>
  </si>
  <si>
    <t>VESSEL</t>
    <phoneticPr fontId="10" type="noConversion"/>
  </si>
  <si>
    <t xml:space="preserve">WAN HAI 203 </t>
    <phoneticPr fontId="10" type="noConversion"/>
  </si>
  <si>
    <t>WAN HAI 216</t>
    <phoneticPr fontId="10" type="noConversion"/>
  </si>
  <si>
    <t>Port Kelang - Hochiminh (Cat Lai) - PHOUC LONG &amp; PHNOM PENH Express Service</t>
    <phoneticPr fontId="10" type="noConversion"/>
  </si>
  <si>
    <t>1.Shanghai Terminal : HEX ( NAM HAI ), VHS (DINH VU), VHS 2 (CHAU VE) , HHX (DOAN XA)</t>
    <phoneticPr fontId="6" type="noConversion"/>
  </si>
  <si>
    <t>2.Discharges Hong Kong Terminal : XXX (HIT) , AAA (Floata S)</t>
    <phoneticPr fontId="6" type="noConversion"/>
  </si>
  <si>
    <t>PELICAN</t>
  </si>
  <si>
    <t>SANTA BELINA</t>
  </si>
  <si>
    <t>N124</t>
    <phoneticPr fontId="10" type="noConversion"/>
  </si>
  <si>
    <t>N167</t>
    <phoneticPr fontId="10" type="noConversion"/>
  </si>
  <si>
    <t>WAN HAI 506</t>
    <phoneticPr fontId="10" type="noConversion"/>
  </si>
  <si>
    <t>120N</t>
    <phoneticPr fontId="10" type="noConversion"/>
  </si>
  <si>
    <t>WAN HAI 307</t>
    <phoneticPr fontId="10" type="noConversion"/>
  </si>
  <si>
    <t>N172</t>
    <phoneticPr fontId="10" type="noConversion"/>
  </si>
  <si>
    <t>N102</t>
    <phoneticPr fontId="10" type="noConversion"/>
  </si>
  <si>
    <t>N118</t>
    <phoneticPr fontId="10" type="noConversion"/>
  </si>
  <si>
    <t>N154</t>
    <phoneticPr fontId="10" type="noConversion"/>
  </si>
  <si>
    <t>N122</t>
    <phoneticPr fontId="10" type="noConversion"/>
  </si>
  <si>
    <t>N096</t>
    <phoneticPr fontId="10" type="noConversion"/>
  </si>
  <si>
    <t>N125</t>
    <phoneticPr fontId="10" type="noConversion"/>
  </si>
  <si>
    <t>N168</t>
    <phoneticPr fontId="10" type="noConversion"/>
  </si>
  <si>
    <t>121N</t>
    <phoneticPr fontId="10" type="noConversion"/>
  </si>
  <si>
    <t>N173</t>
    <phoneticPr fontId="10" type="noConversion"/>
  </si>
  <si>
    <t>N103</t>
    <phoneticPr fontId="10" type="noConversion"/>
  </si>
  <si>
    <t>N119</t>
    <phoneticPr fontId="10" type="noConversion"/>
  </si>
  <si>
    <t>N095</t>
    <phoneticPr fontId="10" type="noConversion"/>
  </si>
  <si>
    <t>N155</t>
    <phoneticPr fontId="10" type="noConversion"/>
  </si>
  <si>
    <t>TERMINAL IN HPH - NAM HAI DINHVU</t>
    <phoneticPr fontId="10" type="noConversion"/>
  </si>
  <si>
    <t>KING BRIAN</t>
    <phoneticPr fontId="10" type="noConversion"/>
  </si>
  <si>
    <t>UB125R</t>
    <phoneticPr fontId="10" type="noConversion"/>
  </si>
  <si>
    <t>SAGITTARIUS</t>
    <phoneticPr fontId="10" type="noConversion"/>
  </si>
  <si>
    <t>LU117R</t>
    <phoneticPr fontId="10" type="noConversion"/>
  </si>
  <si>
    <t>UB126R</t>
    <phoneticPr fontId="10" type="noConversion"/>
  </si>
  <si>
    <t>LU118R</t>
    <phoneticPr fontId="10" type="noConversion"/>
  </si>
  <si>
    <t>UB127R</t>
    <phoneticPr fontId="10" type="noConversion"/>
  </si>
  <si>
    <t>LU119R</t>
    <phoneticPr fontId="10" type="noConversion"/>
  </si>
  <si>
    <t>UB128R</t>
    <phoneticPr fontId="10" type="noConversion"/>
  </si>
  <si>
    <t>LU120R</t>
    <phoneticPr fontId="10" type="noConversion"/>
  </si>
  <si>
    <t>UB129R</t>
    <phoneticPr fontId="10" type="noConversion"/>
  </si>
  <si>
    <t>N408</t>
    <phoneticPr fontId="10" type="noConversion"/>
  </si>
  <si>
    <t>N286</t>
    <phoneticPr fontId="10" type="noConversion"/>
  </si>
  <si>
    <t>WAN HAI 207</t>
    <phoneticPr fontId="10" type="noConversion"/>
  </si>
  <si>
    <t>N337</t>
    <phoneticPr fontId="10" type="noConversion"/>
  </si>
  <si>
    <t>WAN HAI 205</t>
    <phoneticPr fontId="10" type="noConversion"/>
  </si>
  <si>
    <t>N423</t>
    <phoneticPr fontId="10" type="noConversion"/>
  </si>
  <si>
    <t>N409</t>
    <phoneticPr fontId="10" type="noConversion"/>
  </si>
  <si>
    <t>N287</t>
    <phoneticPr fontId="10" type="noConversion"/>
  </si>
  <si>
    <t>N338</t>
    <phoneticPr fontId="10" type="noConversion"/>
  </si>
  <si>
    <t>N424</t>
    <phoneticPr fontId="10" type="noConversion"/>
  </si>
  <si>
    <t>N410</t>
    <phoneticPr fontId="10" type="noConversion"/>
  </si>
  <si>
    <t>*VESSEL &amp; ETA OF VESSEL ARE SUBJECT TO CHANGES WITH OR WITHOUT NOTICE.</t>
  </si>
  <si>
    <t>SCHEDULE</t>
    <phoneticPr fontId="10" type="noConversion"/>
  </si>
  <si>
    <t>General Agent : WM LOGISTICS CO.,LTD</t>
  </si>
  <si>
    <t xml:space="preserve"> 3-4 Flr, No.5 Nguyen Khang Str, Cau Giay Dist, Hanoi, Vietnam</t>
  </si>
  <si>
    <t xml:space="preserve"> Tel  : 0432595528/30/31   Fax :   0432595529</t>
  </si>
  <si>
    <t>NORTHERN VIGOUR</t>
  </si>
  <si>
    <t>CARPATHIA</t>
  </si>
  <si>
    <t>CN 1</t>
  </si>
  <si>
    <t>SANYA</t>
  </si>
  <si>
    <t>MOL HORIZON</t>
  </si>
  <si>
    <t>WARNOW CHIEF</t>
  </si>
  <si>
    <t>QA704NCNC</t>
  </si>
  <si>
    <t>QA706NCNC</t>
  </si>
  <si>
    <t>HS WAGNER</t>
  </si>
  <si>
    <t>QA708NCNC</t>
  </si>
  <si>
    <t>HELENA SCHULTE</t>
  </si>
  <si>
    <t>QA710NCNC</t>
  </si>
  <si>
    <t>NOBLE MATAR</t>
  </si>
  <si>
    <t>QA712NCNC</t>
  </si>
  <si>
    <t>0121</t>
  </si>
  <si>
    <t>0122</t>
  </si>
  <si>
    <t>OMIT</t>
  </si>
  <si>
    <t xml:space="preserve"> </t>
  </si>
  <si>
    <t>HANZA FRESENBURG</t>
  </si>
  <si>
    <t>0123</t>
  </si>
  <si>
    <t>0124</t>
  </si>
  <si>
    <t>0125</t>
  </si>
  <si>
    <t>0126</t>
  </si>
  <si>
    <t>VFT152</t>
  </si>
  <si>
    <t>VFT154</t>
  </si>
  <si>
    <t>VFT156</t>
  </si>
  <si>
    <t>RL208R</t>
  </si>
  <si>
    <t>FK209R</t>
  </si>
  <si>
    <t>202E</t>
  </si>
  <si>
    <t>RL209R</t>
  </si>
  <si>
    <t>FK210R</t>
  </si>
  <si>
    <t>203E</t>
  </si>
  <si>
    <t>RL210R</t>
  </si>
  <si>
    <t>FK211R</t>
  </si>
  <si>
    <t>204E</t>
  </si>
  <si>
    <t>RL211R</t>
  </si>
  <si>
    <t>CLOSING 
TIME</t>
  </si>
  <si>
    <t xml:space="preserve"> HO CHI MINH - HONGKONG EXPRESS SERVICE</t>
    <phoneticPr fontId="6" type="noConversion"/>
  </si>
  <si>
    <t>HO CHI MINH- SINGAPORE EXPRESS SERVICE</t>
    <phoneticPr fontId="6" type="noConversion"/>
  </si>
  <si>
    <t>MACAU</t>
  </si>
  <si>
    <t xml:space="preserve"> HO CHI MINH - BANGKOK EXPRESS SERVICE</t>
    <phoneticPr fontId="6" type="noConversion"/>
  </si>
  <si>
    <t xml:space="preserve">  HO CHI MINH - MACAU EXPRESS SERVICE</t>
    <phoneticPr fontId="6" type="noConversion"/>
  </si>
  <si>
    <t>0013N</t>
  </si>
  <si>
    <t>1502N</t>
  </si>
  <si>
    <t>1503N</t>
  </si>
  <si>
    <t>0007N</t>
  </si>
  <si>
    <t>SCHEDULE 1: HAIPHONG - YANTIAN EXPRESS SERVICE</t>
    <phoneticPr fontId="10" type="noConversion"/>
  </si>
  <si>
    <t>SCHEDULE 2:   HAIPHONG - HONGKONG EXPRESS SERVICE</t>
    <phoneticPr fontId="10" type="noConversion"/>
  </si>
  <si>
    <t>HANJIN QINGDAO</t>
  </si>
  <si>
    <t>0001N</t>
  </si>
  <si>
    <t xml:space="preserve">VIRA BHUM </t>
  </si>
  <si>
    <t>WED - 12.00</t>
  </si>
  <si>
    <t>SAT - 20.00</t>
  </si>
  <si>
    <t>HAMMONIA IONIUM</t>
  </si>
  <si>
    <t>13N</t>
  </si>
  <si>
    <t>URU BHUM</t>
  </si>
  <si>
    <t>HAMMONIA THRACIUM</t>
  </si>
  <si>
    <t>Jakarta - Hochiminh Express Service</t>
    <phoneticPr fontId="10" type="noConversion"/>
  </si>
  <si>
    <t>Jakarta - Shanghai Express Service</t>
    <phoneticPr fontId="10" type="noConversion"/>
  </si>
  <si>
    <t>THU - 01.00</t>
  </si>
  <si>
    <t>SUN - 07.00</t>
  </si>
  <si>
    <t>OM AGARUM</t>
  </si>
  <si>
    <t>1501N</t>
  </si>
  <si>
    <t>FRI - 01.00</t>
  </si>
  <si>
    <t>MON - 07.00</t>
  </si>
  <si>
    <t>BLANK SAILING / SLIDINGSCHEDULE OF MV. ODYSSEUS 0004N</t>
  </si>
  <si>
    <t>LARENTIA</t>
  </si>
  <si>
    <t>WAN HAI 317</t>
  </si>
  <si>
    <t>WAN HAI 313</t>
  </si>
  <si>
    <t>WAN HAI 302</t>
  </si>
  <si>
    <t>WAN HAI 316</t>
  </si>
  <si>
    <t>WAN HAI 303</t>
  </si>
  <si>
    <t>PKL/KPM</t>
    <phoneticPr fontId="10" type="noConversion"/>
  </si>
  <si>
    <t>COMMERCIAL / SALES</t>
    <phoneticPr fontId="6" type="noConversion"/>
  </si>
  <si>
    <t>Tel:</t>
    <phoneticPr fontId="6" type="noConversion"/>
  </si>
  <si>
    <t>Mail:</t>
    <phoneticPr fontId="6" type="noConversion"/>
  </si>
  <si>
    <t>EXPORT OPS &amp; DOCUMENTATION</t>
    <phoneticPr fontId="6" type="noConversion"/>
  </si>
  <si>
    <t>WM CONTAINER LINE LTD</t>
    <phoneticPr fontId="6" type="noConversion"/>
  </si>
  <si>
    <t>General Agent : VIETNAM PACIFIC LINES (M) SDN. BHD.</t>
    <phoneticPr fontId="6" type="noConversion"/>
  </si>
  <si>
    <t>(co. no. 1010733-m)</t>
    <phoneticPr fontId="10" type="noConversion"/>
  </si>
  <si>
    <t>11A,Lorong Sentosa 4, Taman Bayu Tinggi,</t>
    <phoneticPr fontId="10" type="noConversion"/>
  </si>
  <si>
    <t>41200 Klang, Selangor Darul Ehsan, Malaysia.</t>
    <phoneticPr fontId="10" type="noConversion"/>
  </si>
  <si>
    <t>Tel :- 603 33221568   Fax. 603 33230361</t>
    <phoneticPr fontId="10" type="noConversion"/>
  </si>
  <si>
    <t>LAEM CHABANG</t>
  </si>
  <si>
    <t>SCHEDULE 5:   HO CHI MINH - LAEM CHABANG EXPRESS SERVICE</t>
    <phoneticPr fontId="6" type="noConversion"/>
  </si>
  <si>
    <t>WAN HAI 305</t>
  </si>
  <si>
    <t>WAN HAI 306</t>
  </si>
  <si>
    <t>WAN HAI 311</t>
  </si>
  <si>
    <t>WAN HAI 312</t>
  </si>
  <si>
    <t>WAN HAI 301</t>
  </si>
  <si>
    <t>WAN HAI 315</t>
  </si>
  <si>
    <t>017N</t>
  </si>
  <si>
    <t>COSCO SURABAYA</t>
  </si>
  <si>
    <t>019N</t>
  </si>
  <si>
    <t>SAT - 23.00</t>
  </si>
  <si>
    <t>COSCO FOS</t>
  </si>
  <si>
    <t>MON - 01.00</t>
  </si>
  <si>
    <t>WED - 23.00</t>
  </si>
  <si>
    <t>HAYDN</t>
  </si>
  <si>
    <t>001N</t>
  </si>
  <si>
    <t>YU GU HE</t>
  </si>
  <si>
    <t>515N</t>
  </si>
  <si>
    <t>Jakarta - Port Kelang Express Service</t>
    <phoneticPr fontId="10" type="noConversion"/>
  </si>
  <si>
    <t>PORT KELANG</t>
    <phoneticPr fontId="10" type="noConversion"/>
  </si>
  <si>
    <t xml:space="preserve">BLANK SAILING </t>
    <phoneticPr fontId="10" type="noConversion"/>
  </si>
  <si>
    <t>020N</t>
  </si>
  <si>
    <t>018N</t>
  </si>
  <si>
    <t>516N</t>
  </si>
  <si>
    <t>Update on:</t>
    <phoneticPr fontId="6" type="noConversion"/>
  </si>
  <si>
    <t>N135</t>
  </si>
  <si>
    <t>WAN HAI 506</t>
  </si>
  <si>
    <t>HONG KONG                                (HIT)</t>
    <phoneticPr fontId="10" type="noConversion"/>
  </si>
  <si>
    <t>-</t>
  </si>
  <si>
    <t>N212</t>
  </si>
  <si>
    <t>N134</t>
  </si>
  <si>
    <t>N181</t>
  </si>
  <si>
    <t>N177</t>
  </si>
  <si>
    <t>N123</t>
  </si>
  <si>
    <t>N108</t>
  </si>
  <si>
    <t>N167</t>
  </si>
  <si>
    <t>N188</t>
  </si>
  <si>
    <t>N213</t>
  </si>
  <si>
    <t>132N</t>
  </si>
  <si>
    <t>N130</t>
  </si>
  <si>
    <t>N116</t>
  </si>
  <si>
    <t>N137</t>
  </si>
  <si>
    <t>133N</t>
  </si>
  <si>
    <t>N131</t>
  </si>
  <si>
    <t>MARE FRIO</t>
  </si>
  <si>
    <t>SINAR BROMO</t>
  </si>
  <si>
    <t>Customer first Delivery first</t>
    <phoneticPr fontId="10" type="noConversion"/>
  </si>
  <si>
    <t>Customer first Delivery first</t>
    <phoneticPr fontId="6" type="noConversion"/>
  </si>
  <si>
    <t xml:space="preserve">"All transaction are to the Company Standard Trading Conditions ( copies available on request from the Company ) and which, </t>
    <phoneticPr fontId="10" type="noConversion"/>
  </si>
  <si>
    <t>ETD 
PHUOC LONG</t>
  </si>
  <si>
    <t>VESSEL NAME</t>
  </si>
  <si>
    <t>CLOSING DATE</t>
  </si>
  <si>
    <t>TIME</t>
  </si>
  <si>
    <t>SUN</t>
  </si>
  <si>
    <t>SAT</t>
  </si>
  <si>
    <t>MON</t>
  </si>
  <si>
    <t>Customer first Delivery first</t>
    <phoneticPr fontId="6" type="noConversion"/>
  </si>
  <si>
    <t xml:space="preserve">Room 9G, HI-Tech King World West Building, </t>
    <phoneticPr fontId="6" type="noConversion"/>
  </si>
  <si>
    <t>No.668, Beijing East Road, Huangpu District, Shanghai, China</t>
  </si>
  <si>
    <t>Tel: (86-021) 53852588   Fax: (86-021) 53852818</t>
    <phoneticPr fontId="6" type="noConversion"/>
  </si>
  <si>
    <t>WED</t>
  </si>
  <si>
    <t>190N</t>
  </si>
  <si>
    <t>041N</t>
  </si>
  <si>
    <t>191N</t>
  </si>
  <si>
    <t>042N</t>
  </si>
  <si>
    <t>192N</t>
  </si>
  <si>
    <t>043N</t>
  </si>
  <si>
    <t>193N</t>
  </si>
  <si>
    <t>044N</t>
  </si>
  <si>
    <t>ETD BKK</t>
  </si>
  <si>
    <t>PAT</t>
  </si>
  <si>
    <t>Bangkok, Laem Chabang - Haiphong Express Service</t>
    <phoneticPr fontId="6" type="noConversion"/>
  </si>
  <si>
    <t>SHANGHAI</t>
    <phoneticPr fontId="10" type="noConversion"/>
  </si>
  <si>
    <t>STARSHIP URSA</t>
  </si>
  <si>
    <t>FRI</t>
  </si>
  <si>
    <t>ETD 
CAT LAI</t>
  </si>
  <si>
    <t>ETD VICT</t>
  </si>
  <si>
    <t>THANA BHUM</t>
  </si>
  <si>
    <t>JEJU ISLAND</t>
  </si>
  <si>
    <t>HA NOI OFFICE:</t>
  </si>
  <si>
    <t>HAI PHONG OFFICE</t>
  </si>
  <si>
    <t>3&amp;4 FLOOR, NO. 5 NGUYEN KHANG STR., CAU GIAY DIST., HA NOI, VIETNAM</t>
  </si>
  <si>
    <t xml:space="preserve">Room 714, TD Business Center/Number 4 &amp; 5, block 20A, Le Hong Phong street, Hai Phong city, Viet Nam
</t>
  </si>
  <si>
    <t xml:space="preserve">Tel  : 0432595528/30/31          </t>
  </si>
  <si>
    <t>Tel: 84.31 3614 786/ (103)</t>
  </si>
  <si>
    <t>Fax: 84.31 3614 785 </t>
  </si>
  <si>
    <t>Sales: Mr Hung/0983024078; Mr Thuc/0986291111</t>
  </si>
  <si>
    <t>EQC:</t>
  </si>
  <si>
    <t>Mr. Thanh/0912044438; Mr. Huy/0902183185; Mr Thịnh: 0982885677</t>
  </si>
  <si>
    <t>Ms Thảo: 0903417122</t>
  </si>
  <si>
    <t>THU</t>
  </si>
  <si>
    <t>0057S</t>
  </si>
  <si>
    <t>017S</t>
  </si>
  <si>
    <t>LORRAINE</t>
    <phoneticPr fontId="6" type="noConversion"/>
  </si>
  <si>
    <t>16008N</t>
    <phoneticPr fontId="6" type="noConversion"/>
  </si>
  <si>
    <t>ANDES</t>
    <phoneticPr fontId="6" type="noConversion"/>
  </si>
  <si>
    <t>094XKN</t>
    <phoneticPr fontId="6" type="noConversion"/>
  </si>
  <si>
    <t>E.R. MARTINIQUE</t>
    <phoneticPr fontId="6" type="noConversion"/>
  </si>
  <si>
    <t>096XKN</t>
    <phoneticPr fontId="6" type="noConversion"/>
  </si>
  <si>
    <t>16009N</t>
    <phoneticPr fontId="6" type="noConversion"/>
  </si>
  <si>
    <t>100XKN</t>
    <phoneticPr fontId="6" type="noConversion"/>
  </si>
  <si>
    <t>5/</t>
    <phoneticPr fontId="6" type="noConversion"/>
  </si>
  <si>
    <t>Remarks:</t>
    <phoneticPr fontId="6" type="noConversion"/>
  </si>
  <si>
    <t xml:space="preserve">                                             General  Agent : WM Logistics (Worldwide) Pte. Ltd.</t>
    <phoneticPr fontId="6" type="noConversion"/>
  </si>
  <si>
    <t xml:space="preserve">LOADING PORT </t>
  </si>
  <si>
    <t xml:space="preserve">DISCHARGING PORT </t>
  </si>
  <si>
    <t xml:space="preserve">DEPARTURE DATE </t>
  </si>
  <si>
    <t xml:space="preserve">ARRIVAL DATE </t>
  </si>
  <si>
    <t xml:space="preserve">T/T </t>
  </si>
  <si>
    <t>Shanghai - Hong Kong Express Service</t>
    <phoneticPr fontId="6" type="noConversion"/>
  </si>
  <si>
    <t>Singapore - Hong Kong Express Service</t>
    <phoneticPr fontId="10" type="noConversion"/>
  </si>
  <si>
    <t xml:space="preserve">TERMINAL </t>
  </si>
  <si>
    <t>RATANA THIDA</t>
  </si>
  <si>
    <t>Singapore - Haiphong Express Service</t>
    <phoneticPr fontId="10" type="noConversion"/>
  </si>
  <si>
    <t>DANANG</t>
  </si>
  <si>
    <t>Update on:</t>
    <phoneticPr fontId="10" type="noConversion"/>
  </si>
  <si>
    <t xml:space="preserve">                              217 Henderson Road #04-07</t>
    <phoneticPr fontId="6" type="noConversion"/>
  </si>
  <si>
    <t xml:space="preserve">                            Singapore 159555</t>
    <phoneticPr fontId="6" type="noConversion"/>
  </si>
  <si>
    <t xml:space="preserve">                                  Tel: +65 64761379  Fax: +65 64751849</t>
    <phoneticPr fontId="6" type="noConversion"/>
  </si>
  <si>
    <t xml:space="preserve"> For assistance, please contact </t>
  </si>
  <si>
    <t xml:space="preserve">QUA SIEW KUAN </t>
  </si>
  <si>
    <t>Tel: +65 6476 1379   Fax: +65 6475 1849</t>
  </si>
  <si>
    <t>Skype   : live:siewkuan</t>
  </si>
  <si>
    <t>Group Email : box@wmlogistics.com.sg</t>
  </si>
  <si>
    <t>DEPARTURE DATE</t>
  </si>
  <si>
    <t>PL3</t>
  </si>
  <si>
    <t>VICT</t>
  </si>
  <si>
    <t xml:space="preserve">Singapore - Hochiminh Service </t>
    <phoneticPr fontId="10" type="noConversion"/>
  </si>
  <si>
    <t xml:space="preserve"> SCHEDULE</t>
    <phoneticPr fontId="10" type="noConversion"/>
  </si>
  <si>
    <t>SCHEDULE</t>
    <phoneticPr fontId="10" type="noConversion"/>
  </si>
  <si>
    <t>NORTHERN VIVACITY</t>
  </si>
  <si>
    <t>Friday @01.00</t>
  </si>
  <si>
    <t>MON</t>
    <phoneticPr fontId="10" type="noConversion"/>
  </si>
  <si>
    <t xml:space="preserve">   Customer First Delivery First</t>
    <phoneticPr fontId="10" type="noConversion"/>
  </si>
  <si>
    <t>KOTA WARIS</t>
  </si>
  <si>
    <t>HUNSA BHUM</t>
  </si>
  <si>
    <t xml:space="preserve">SINGAPORE </t>
  </si>
  <si>
    <t>Sunday @23:00</t>
    <phoneticPr fontId="10" type="noConversion"/>
  </si>
  <si>
    <t>BIENDONG FREIGHTER</t>
  </si>
  <si>
    <t>HANSE ENDURANCE</t>
  </si>
  <si>
    <t>LANTAU BREEZE</t>
  </si>
  <si>
    <t>LANTAU BRIDE</t>
  </si>
  <si>
    <t>1704N</t>
    <phoneticPr fontId="10" type="noConversion"/>
  </si>
  <si>
    <t>HASCO QINGDAO</t>
  </si>
  <si>
    <t>17007N</t>
  </si>
  <si>
    <t>IRENES RESPECT</t>
    <phoneticPr fontId="10" type="noConversion"/>
  </si>
  <si>
    <t>Monday @01.00</t>
    <phoneticPr fontId="10" type="noConversion"/>
  </si>
  <si>
    <t>Thusday @23:00</t>
    <phoneticPr fontId="10" type="noConversion"/>
  </si>
  <si>
    <t>17005N</t>
    <phoneticPr fontId="10" type="noConversion"/>
  </si>
  <si>
    <t>CRICA BRIDGE</t>
    <phoneticPr fontId="10" type="noConversion"/>
  </si>
  <si>
    <t>1701N</t>
    <phoneticPr fontId="10" type="noConversion"/>
  </si>
  <si>
    <t>STARSKIP LEO</t>
  </si>
  <si>
    <t>0075N</t>
  </si>
  <si>
    <t xml:space="preserve">STARSHIP LEO </t>
    <phoneticPr fontId="6" type="noConversion"/>
  </si>
  <si>
    <t>STARSHIP URSA</t>
    <phoneticPr fontId="6" type="noConversion"/>
  </si>
  <si>
    <t>0075N</t>
    <phoneticPr fontId="6" type="noConversion"/>
  </si>
  <si>
    <t>CAPE MAGNUS</t>
  </si>
  <si>
    <t>1702N</t>
  </si>
  <si>
    <t>0042N</t>
  </si>
  <si>
    <t>PACITA</t>
  </si>
  <si>
    <t>011E</t>
  </si>
  <si>
    <t>VENUS C</t>
  </si>
  <si>
    <t>SCHEDULE 3: HAIPHONG - SHANGHAI EXPRESS SERVICE</t>
    <phoneticPr fontId="10" type="noConversion"/>
  </si>
  <si>
    <t>17008N</t>
  </si>
  <si>
    <t>0076N</t>
  </si>
  <si>
    <t>0077N</t>
  </si>
  <si>
    <t>0076N</t>
    <phoneticPr fontId="6" type="noConversion"/>
  </si>
  <si>
    <t>0077N</t>
    <phoneticPr fontId="6" type="noConversion"/>
  </si>
  <si>
    <t>103E</t>
  </si>
  <si>
    <t>JJ NAGOYA</t>
  </si>
  <si>
    <t>HAIAN BELL</t>
  </si>
  <si>
    <t xml:space="preserve">HAIAN SONG </t>
  </si>
  <si>
    <t>104E</t>
  </si>
  <si>
    <t>105E</t>
  </si>
  <si>
    <t>106E</t>
  </si>
  <si>
    <t>XIU HONG</t>
  </si>
  <si>
    <t>FSL SANTOS</t>
  </si>
  <si>
    <t>1743N</t>
  </si>
  <si>
    <r>
      <t xml:space="preserve">Document: Ms Thao/Email: </t>
    </r>
    <r>
      <rPr>
        <u/>
        <sz val="12"/>
        <color indexed="30"/>
        <rFont val="新細明體"/>
        <family val="1"/>
        <charset val="136"/>
      </rPr>
      <t>docs2@wmlogisticsvn.com</t>
    </r>
  </si>
  <si>
    <r>
      <t xml:space="preserve">Booking: Ms Thao / Email: </t>
    </r>
    <r>
      <rPr>
        <u/>
        <sz val="12"/>
        <color indexed="30"/>
        <rFont val="新細明體"/>
        <family val="1"/>
        <charset val="136"/>
      </rPr>
      <t>csex@wmlogisticsvn.com</t>
    </r>
  </si>
  <si>
    <r>
      <t xml:space="preserve">Ms Tinh/Email: </t>
    </r>
    <r>
      <rPr>
        <u/>
        <sz val="12"/>
        <color indexed="30"/>
        <rFont val="新細明體"/>
        <family val="1"/>
        <charset val="136"/>
      </rPr>
      <t>hph@wmlogisticsvn.com</t>
    </r>
  </si>
  <si>
    <r>
      <t xml:space="preserve">Email: </t>
    </r>
    <r>
      <rPr>
        <u/>
        <sz val="12"/>
        <color indexed="30"/>
        <rFont val="新細明體"/>
        <family val="1"/>
        <charset val="136"/>
      </rPr>
      <t>sales@wmlogisticsvn.com</t>
    </r>
  </si>
  <si>
    <t>BIENDONG TRADER</t>
  </si>
  <si>
    <t>VAN LY</t>
  </si>
  <si>
    <t>153S</t>
  </si>
  <si>
    <t>117W</t>
  </si>
  <si>
    <t>VEGA FYNEN</t>
  </si>
  <si>
    <t>048S</t>
  </si>
  <si>
    <t>FT732S</t>
  </si>
  <si>
    <t>154S</t>
  </si>
  <si>
    <t>0054S</t>
  </si>
  <si>
    <t>049S</t>
  </si>
  <si>
    <t>VT733S</t>
  </si>
  <si>
    <t>155S</t>
  </si>
  <si>
    <t>415W</t>
  </si>
  <si>
    <t>0055S</t>
  </si>
  <si>
    <t>050S</t>
  </si>
  <si>
    <t>VL734S</t>
  </si>
  <si>
    <t>156S</t>
  </si>
  <si>
    <t>018W</t>
  </si>
  <si>
    <t>0056S</t>
  </si>
  <si>
    <t>051S</t>
  </si>
  <si>
    <t>VT734S</t>
  </si>
  <si>
    <t>157S</t>
  </si>
  <si>
    <t>118W</t>
  </si>
  <si>
    <t>1749N</t>
  </si>
  <si>
    <t>1750N</t>
  </si>
  <si>
    <t>1751N</t>
  </si>
  <si>
    <t>KOTA JAYA</t>
  </si>
  <si>
    <t>Remarks:</t>
    <phoneticPr fontId="6" type="noConversion"/>
  </si>
  <si>
    <t>NAM HAI-DINH VU</t>
  </si>
  <si>
    <t>HICT</t>
  </si>
  <si>
    <t>CTP FORTUNE</t>
  </si>
  <si>
    <t>HO CHI MINH - SINGAPORE EXPRESS SERVICE</t>
    <phoneticPr fontId="6" type="noConversion"/>
  </si>
  <si>
    <t>R.1602, Mapletree Business Centre, 1060 Nguyen Van Linh Boulevard,</t>
    <phoneticPr fontId="10" type="noConversion"/>
  </si>
  <si>
    <t xml:space="preserve">Tan Phong Ward, district 7, Ho Chi Minh City, Vietnam </t>
    <phoneticPr fontId="6" type="noConversion"/>
  </si>
  <si>
    <t xml:space="preserve">Tel: 84 28 7305 6595                </t>
    <phoneticPr fontId="10" type="noConversion"/>
  </si>
  <si>
    <t>ETD CLI</t>
  </si>
  <si>
    <t>ETD VIC</t>
  </si>
  <si>
    <t>ETA SIN</t>
  </si>
  <si>
    <t>ETD SIN</t>
  </si>
  <si>
    <t>FRI , SAT &amp; MON</t>
  </si>
  <si>
    <t>193S</t>
    <phoneticPr fontId="6" type="noConversion"/>
  </si>
  <si>
    <t>184W</t>
    <phoneticPr fontId="6" type="noConversion"/>
  </si>
  <si>
    <t>194S</t>
    <phoneticPr fontId="6" type="noConversion"/>
  </si>
  <si>
    <t>089S</t>
    <phoneticPr fontId="6" type="noConversion"/>
  </si>
  <si>
    <t>425W</t>
    <phoneticPr fontId="6" type="noConversion"/>
  </si>
  <si>
    <t>090S</t>
    <phoneticPr fontId="6" type="noConversion"/>
  </si>
  <si>
    <t>195S</t>
    <phoneticPr fontId="6" type="noConversion"/>
  </si>
  <si>
    <t>28W</t>
    <phoneticPr fontId="6" type="noConversion"/>
  </si>
  <si>
    <t>091S</t>
    <phoneticPr fontId="6" type="noConversion"/>
  </si>
  <si>
    <t>196S</t>
    <phoneticPr fontId="6" type="noConversion"/>
  </si>
  <si>
    <t>127W</t>
    <phoneticPr fontId="6" type="noConversion"/>
  </si>
  <si>
    <t>092S</t>
    <phoneticPr fontId="6" type="noConversion"/>
  </si>
  <si>
    <t>ETD PL   SUN</t>
    <phoneticPr fontId="6" type="noConversion"/>
  </si>
  <si>
    <t>SINGAPORE</t>
    <phoneticPr fontId="6" type="noConversion"/>
  </si>
  <si>
    <t>Bangkok to Hong Kong Express Service</t>
    <phoneticPr fontId="6" type="noConversion"/>
  </si>
  <si>
    <t xml:space="preserve">                                      General Agent : Siam Liner Co.,Ltd.</t>
    <phoneticPr fontId="6" type="noConversion"/>
  </si>
  <si>
    <t xml:space="preserve">                                          1 Handle Inter Group Bldg.,  5 th Floor, 
</t>
    <phoneticPr fontId="10" type="noConversion"/>
  </si>
  <si>
    <t>CSCL LIMA</t>
  </si>
  <si>
    <t>SIPTC</t>
    <phoneticPr fontId="10" type="noConversion"/>
  </si>
  <si>
    <t xml:space="preserve">                            Bangna Bangna Bangkok 10260
                           Tel : 02-393-5300 Fax : 02-3939890-1</t>
    <phoneticPr fontId="10" type="noConversion"/>
  </si>
  <si>
    <r>
      <rPr>
        <b/>
        <sz val="14"/>
        <color rgb="FF17375D"/>
        <rFont val="Arial"/>
        <family val="2"/>
      </rPr>
      <t>SIAM LINER CO., LTD.</t>
    </r>
  </si>
  <si>
    <r>
      <rPr>
        <b/>
        <sz val="14"/>
        <color rgb="FF17375D"/>
        <rFont val="Arial"/>
        <family val="2"/>
      </rPr>
      <t>TEL : (662) 393-5300</t>
    </r>
  </si>
  <si>
    <r>
      <rPr>
        <b/>
        <sz val="14"/>
        <color rgb="FF17375D"/>
        <rFont val="Arial"/>
        <family val="2"/>
      </rPr>
      <t>FAX : (662) 393-8980 to 81</t>
    </r>
  </si>
  <si>
    <r>
      <rPr>
        <b/>
        <u/>
        <sz val="14"/>
        <color rgb="FF17375D"/>
        <rFont val="Arial"/>
        <family val="2"/>
      </rPr>
      <t>Cs Team</t>
    </r>
    <r>
      <rPr>
        <b/>
        <sz val="14"/>
        <color rgb="FF17375D"/>
        <rFont val="Arial"/>
        <family val="2"/>
      </rPr>
      <t xml:space="preserve">
K. Taew   EXT:5125     (outbound2@siamliner.com)
K. Gig       EXT:5137     (outbound@siamliner.com)
K. Beam   EXT:5124     (outbound1@siamliner.com)</t>
    </r>
  </si>
  <si>
    <t>CLOSING LCB</t>
  </si>
  <si>
    <t>ETD LCB</t>
  </si>
  <si>
    <t>ETA HKG</t>
  </si>
  <si>
    <t>PAT TER 1</t>
  </si>
  <si>
    <t>DATE / TIME</t>
  </si>
  <si>
    <t>CLOSING PAT</t>
  </si>
  <si>
    <t xml:space="preserve">                                   Bangna-Trad Soi 21 (Yeak 11)</t>
    <phoneticPr fontId="10" type="noConversion"/>
  </si>
  <si>
    <t>KOTA JASA</t>
  </si>
  <si>
    <t>SEASPAN MANILA</t>
  </si>
  <si>
    <t>NAVIOS DOMINO</t>
  </si>
  <si>
    <t>KMTC SURABAYA</t>
  </si>
  <si>
    <t>KMTC PENANG</t>
  </si>
  <si>
    <t>TS TAICHUNG</t>
  </si>
  <si>
    <t>HEUNG-A BANGKOK</t>
  </si>
  <si>
    <t>LALIT BHUM</t>
  </si>
  <si>
    <t>LADY OF LUCK</t>
  </si>
  <si>
    <t>KOTA JOHAN</t>
  </si>
  <si>
    <t>KENT TRADER</t>
  </si>
  <si>
    <t>Agent : MASS TRANSPORT EXPRESS (VIETNAM) CO., LTD.</t>
    <phoneticPr fontId="10" type="noConversion"/>
  </si>
  <si>
    <t>MAX KING</t>
  </si>
  <si>
    <t>KALLIROE</t>
  </si>
  <si>
    <t>TS QINGDAO</t>
  </si>
  <si>
    <t>INCEDA</t>
  </si>
  <si>
    <t>JJ TOKYO</t>
  </si>
  <si>
    <t>HAIAN TIME</t>
  </si>
  <si>
    <t>JJ SKY</t>
  </si>
  <si>
    <t>HAIAN PARK</t>
  </si>
  <si>
    <t>SEASPAN MELBOURNE</t>
  </si>
  <si>
    <t>KMTC TAIPEIS</t>
  </si>
  <si>
    <t>03-01-2020 ( Fri )</t>
  </si>
  <si>
    <t>12-01-2020 ( Sun )</t>
  </si>
  <si>
    <t>TUE</t>
  </si>
  <si>
    <t>KMTC KEELUNG(KKL)</t>
  </si>
  <si>
    <t>KMTC HAIPHONG</t>
  </si>
  <si>
    <t xml:space="preserve">0IU4FN1N/0IU4GS1N </t>
  </si>
  <si>
    <t xml:space="preserve">0IU4HN1N/0IU4IS1N </t>
  </si>
  <si>
    <t>10-01-2020 ( Fri )</t>
  </si>
  <si>
    <t>19-01-2020 ( Sun )</t>
  </si>
  <si>
    <t xml:space="preserve">0IU4JN1N/0IU4KS1N </t>
  </si>
  <si>
    <t>17-01-2020 ( Fri )</t>
  </si>
  <si>
    <t>26-01-2020 ( Sun )</t>
  </si>
  <si>
    <t xml:space="preserve">0IU4LN1N/0IU4M1N </t>
  </si>
  <si>
    <t>24-01-2020 ( Fri )</t>
  </si>
  <si>
    <t>02-02-2020 ( Sun )</t>
  </si>
  <si>
    <t>0IU4NN1N/0IU4OS1N</t>
  </si>
  <si>
    <t>31-01-2020 ( Fri )</t>
  </si>
  <si>
    <t>09-02-2020 ( Sun )</t>
  </si>
  <si>
    <t>TEERA BHUM</t>
  </si>
  <si>
    <t>HARIS</t>
  </si>
  <si>
    <t>2003N</t>
  </si>
  <si>
    <t>200E</t>
  </si>
  <si>
    <t>20001N</t>
  </si>
  <si>
    <t>YM IMPROVEMENT</t>
  </si>
  <si>
    <t>TS KAOHSIUNG</t>
  </si>
  <si>
    <t>COSCO SHANGHAI</t>
  </si>
  <si>
    <t>SAWASDEE SINGAPORE(SWSG)</t>
  </si>
  <si>
    <t>NORDLION</t>
  </si>
  <si>
    <t>YM IMAGE</t>
  </si>
  <si>
    <t>TS TOKYO</t>
  </si>
  <si>
    <t>SKY ORION(SKOR)</t>
  </si>
  <si>
    <t>WAN HAI 612</t>
  </si>
  <si>
    <t>MOUNT BUTLER</t>
  </si>
  <si>
    <t>YM INTERACTION</t>
  </si>
  <si>
    <t>TS OSAKA</t>
  </si>
  <si>
    <t>20002N</t>
  </si>
  <si>
    <t>COSCO ADEN</t>
  </si>
  <si>
    <t>KUO LONG</t>
  </si>
  <si>
    <t>YM INAUGURATION</t>
  </si>
  <si>
    <t>TS BANGKOK</t>
  </si>
  <si>
    <t>OOCL AMERICA</t>
  </si>
  <si>
    <t>114N</t>
  </si>
  <si>
    <t>0122N</t>
  </si>
  <si>
    <t>KUO LIN</t>
  </si>
  <si>
    <t>0QI5AN</t>
  </si>
  <si>
    <t>183N</t>
  </si>
  <si>
    <t>164N</t>
  </si>
  <si>
    <t>0QI5CN</t>
  </si>
  <si>
    <t>134N</t>
  </si>
  <si>
    <t>045N</t>
  </si>
  <si>
    <t>0QI5EN</t>
  </si>
  <si>
    <t>197N</t>
  </si>
  <si>
    <t>20003N</t>
  </si>
  <si>
    <t>TBA</t>
  </si>
  <si>
    <t>0QI5GN</t>
  </si>
  <si>
    <t>238N</t>
  </si>
  <si>
    <t>115N</t>
  </si>
  <si>
    <t>0QI5IN</t>
  </si>
  <si>
    <t>184N</t>
  </si>
  <si>
    <t>166N</t>
  </si>
  <si>
    <t>135N</t>
  </si>
  <si>
    <t>KMTC BANGKOK</t>
  </si>
  <si>
    <t>KOTA JATI</t>
  </si>
  <si>
    <t>CAPE SYROS</t>
  </si>
  <si>
    <t>HICT/VIP GREEN PORT</t>
  </si>
  <si>
    <t>LORRAINE</t>
  </si>
  <si>
    <t>BOMAR SPRING</t>
  </si>
  <si>
    <t>0XK4SN1NC</t>
  </si>
  <si>
    <t>TIM-S.</t>
  </si>
  <si>
    <t>0XK4UN1NC</t>
  </si>
  <si>
    <t>0XK4YN1NC</t>
  </si>
  <si>
    <t>MAERSK JAIPUR</t>
  </si>
  <si>
    <t>02-04-2020 ( Thu )</t>
  </si>
  <si>
    <t>05-04-2020 ( Sun )</t>
  </si>
  <si>
    <t>126N</t>
  </si>
  <si>
    <t>01-04-2020 ( Wed )</t>
  </si>
  <si>
    <t xml:space="preserve">IAN H </t>
  </si>
  <si>
    <t>MCC MANDALAY</t>
  </si>
  <si>
    <t>VIP GREEN PORT</t>
  </si>
  <si>
    <t>HANSA FRESENBURG</t>
  </si>
  <si>
    <t>NORTHERN GUARD</t>
  </si>
  <si>
    <t>TAICHUNG</t>
  </si>
  <si>
    <t>20003S</t>
  </si>
  <si>
    <t>2004S</t>
  </si>
  <si>
    <t>047C</t>
  </si>
  <si>
    <t>WM CONTAINER LINES LTD</t>
    <phoneticPr fontId="10" type="noConversion"/>
  </si>
  <si>
    <t xml:space="preserve">                      WM CONTAINER LINES LTD</t>
    <phoneticPr fontId="6" type="noConversion"/>
  </si>
  <si>
    <t>014N</t>
  </si>
  <si>
    <t>222N</t>
  </si>
  <si>
    <t>09-04-2020 ( Thu )</t>
  </si>
  <si>
    <t>0114/NS</t>
  </si>
  <si>
    <t>07-04-2020 ( Tue )</t>
  </si>
  <si>
    <t>12-04-2020 ( Sun )</t>
  </si>
  <si>
    <t>11-04-2020 ( Sat )</t>
  </si>
  <si>
    <t>079N</t>
  </si>
  <si>
    <t>08-04-2020 ( Wed )</t>
  </si>
  <si>
    <t>015N</t>
  </si>
  <si>
    <t>223N</t>
  </si>
  <si>
    <t>16-04-2020 ( Thu )</t>
  </si>
  <si>
    <t>0115N/S</t>
  </si>
  <si>
    <t>14-04-2020 ( Tue )</t>
  </si>
  <si>
    <t>19-04-2020 ( Sun )</t>
  </si>
  <si>
    <t>18-04-2020 ( Sat )</t>
  </si>
  <si>
    <t>127N</t>
  </si>
  <si>
    <t>15-04-2020 ( Wed )</t>
  </si>
  <si>
    <t>016N</t>
  </si>
  <si>
    <t>224N</t>
  </si>
  <si>
    <t>23-04-2020 ( Thu )</t>
  </si>
  <si>
    <t>0116N/S</t>
  </si>
  <si>
    <t>21-04-2020 ( Tue )</t>
  </si>
  <si>
    <t>26-04-2020 ( Sun )</t>
  </si>
  <si>
    <t>25-04-2020 ( Sat )</t>
  </si>
  <si>
    <t>080N</t>
  </si>
  <si>
    <t>22-04-2020 ( Wed )</t>
  </si>
  <si>
    <t>225N</t>
  </si>
  <si>
    <t>30-04-2020 ( Thu )</t>
  </si>
  <si>
    <t>0117N/S</t>
  </si>
  <si>
    <t>28-04-2020 ( Tue )</t>
  </si>
  <si>
    <t>03-05-2020 ( Sun )</t>
  </si>
  <si>
    <t>02-05-2020 ( Sat )</t>
  </si>
  <si>
    <t>128N</t>
  </si>
  <si>
    <t>29-04-2020 ( Wed )</t>
  </si>
  <si>
    <t xml:space="preserve">ITAL UNICA </t>
  </si>
  <si>
    <t>133E</t>
  </si>
  <si>
    <t>06-04-2020 ( Mon )</t>
  </si>
  <si>
    <t>0141N/S</t>
  </si>
  <si>
    <t>03-04-2020 ( Fri )</t>
  </si>
  <si>
    <t>10-04-2020 ( Fri )</t>
  </si>
  <si>
    <t xml:space="preserve">TESSA </t>
  </si>
  <si>
    <t>2010E</t>
  </si>
  <si>
    <t>13-04-2020 ( Mon )</t>
  </si>
  <si>
    <t>MAERSK SIHANOUKVIL</t>
  </si>
  <si>
    <t>0127N/0127S</t>
  </si>
  <si>
    <t>17-04-2020 ( Fri )</t>
  </si>
  <si>
    <t xml:space="preserve">ZIM NEW YORK </t>
  </si>
  <si>
    <t>36W</t>
  </si>
  <si>
    <t>20-04-2020 ( Mon )</t>
  </si>
  <si>
    <t>0142N/0142S</t>
  </si>
  <si>
    <t>24-04-2020 ( Fri )</t>
  </si>
  <si>
    <t>15E</t>
  </si>
  <si>
    <t>27-04-2020 ( Mon )</t>
  </si>
  <si>
    <t>0128N/0128S</t>
  </si>
  <si>
    <t>01-05-2020 ( Fri )</t>
  </si>
  <si>
    <t>2013N</t>
  </si>
  <si>
    <t>209E</t>
  </si>
  <si>
    <t>2014N</t>
  </si>
  <si>
    <t>2015N</t>
  </si>
  <si>
    <t>211E</t>
  </si>
  <si>
    <t>2016N</t>
  </si>
  <si>
    <t>212E</t>
  </si>
  <si>
    <t>2017N</t>
  </si>
  <si>
    <t>2018N</t>
  </si>
  <si>
    <t xml:space="preserve">                          WM CONTAINER LINES LTD</t>
    <phoneticPr fontId="6" type="noConversion"/>
  </si>
  <si>
    <t>WM CONTAINER LINES LTD</t>
    <phoneticPr fontId="6" type="noConversion"/>
  </si>
  <si>
    <t>General Agent: WINSMART INT'L SHIPPING (SHANGHAI) LTD.</t>
    <phoneticPr fontId="6" type="noConversion"/>
  </si>
  <si>
    <t>WM CONTAINER LINES LTD.</t>
    <phoneticPr fontId="6" type="noConversion"/>
  </si>
  <si>
    <t>015S</t>
  </si>
  <si>
    <t>019S</t>
  </si>
  <si>
    <t>TORRES STRAIT</t>
  </si>
  <si>
    <t>015E</t>
  </si>
  <si>
    <t>048A</t>
  </si>
  <si>
    <t>20005C</t>
  </si>
  <si>
    <t>017E</t>
  </si>
  <si>
    <t>20006A</t>
  </si>
  <si>
    <t>20004S</t>
  </si>
  <si>
    <t>048C</t>
  </si>
  <si>
    <t>2005S</t>
  </si>
  <si>
    <t>0060S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</si>
</sst>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dd\-mmm"/>
    <numFmt numFmtId="177" formatCode="\(ddd\)\ dd\-mmm"/>
    <numFmt numFmtId="178" formatCode="[$-409]d\-mmm;@"/>
    <numFmt numFmtId="179" formatCode="&quot;V.&quot;00&quot;S&quot;"/>
    <numFmt numFmtId="180" formatCode="mm&quot;월&quot;\ dd&quot;일&quot;"/>
    <numFmt numFmtId="181" formatCode="[$-409]d\-mmm\-yy;@"/>
    <numFmt numFmtId="182" formatCode="\ dd\-mmm\ \(ddd\)"/>
    <numFmt numFmtId="183" formatCode="mmm\ dd"/>
    <numFmt numFmtId="184" formatCode="#"/>
    <numFmt numFmtId="185" formatCode="m/d;@"/>
    <numFmt numFmtId="186" formatCode="dd/mm"/>
    <numFmt numFmtId="187" formatCode="[$-409]d/mmm;@"/>
    <numFmt numFmtId="188" formatCode="[$-409]h:mm\ AM/PM;@"/>
    <numFmt numFmtId="189" formatCode="dd\-mm\-yyyy\ \(\ ddd\ \)"/>
    <numFmt numFmtId="190" formatCode="d\-mmm\-yyyy"/>
    <numFmt numFmtId="191" formatCode="dd\-mmm\(ddd\)"/>
    <numFmt numFmtId="192" formatCode="000"/>
  </numFmts>
  <fonts count="23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新細明體"/>
      <family val="1"/>
      <charset val="136"/>
    </font>
    <font>
      <b/>
      <sz val="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sz val="9"/>
      <name val="Calibri"/>
      <family val="2"/>
    </font>
    <font>
      <sz val="8"/>
      <name val="新細明體"/>
      <family val="1"/>
      <charset val="136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8"/>
      <name val=".VnAvantH"/>
      <family val="2"/>
    </font>
    <font>
      <sz val="11"/>
      <name val="Arial"/>
      <family val="2"/>
    </font>
    <font>
      <sz val="10"/>
      <name val=".VnAvantH"/>
      <family val="2"/>
    </font>
    <font>
      <sz val="14"/>
      <name val="Verdana"/>
      <family val="2"/>
    </font>
    <font>
      <b/>
      <sz val="13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1"/>
      <name val=".VnAvantH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6"/>
      <color indexed="12"/>
      <name val=".VnAvantH"/>
      <family val="2"/>
    </font>
    <font>
      <b/>
      <sz val="14"/>
      <color indexed="12"/>
      <name val=".VnAvantH"/>
      <family val="2"/>
    </font>
    <font>
      <sz val="9"/>
      <color indexed="10"/>
      <name val="新細明體"/>
      <family val="1"/>
      <charset val="136"/>
    </font>
    <font>
      <b/>
      <u/>
      <sz val="9"/>
      <color indexed="10"/>
      <name val="Arial"/>
      <family val="2"/>
    </font>
    <font>
      <sz val="13"/>
      <color indexed="10"/>
      <name val="Arial"/>
      <family val="2"/>
    </font>
    <font>
      <sz val="10"/>
      <color indexed="10"/>
      <name val=".VnAvantH"/>
      <family val="2"/>
    </font>
    <font>
      <sz val="9"/>
      <color indexed="10"/>
      <name val=".VnAvantH"/>
      <family val="2"/>
    </font>
    <font>
      <sz val="12"/>
      <name val="新細明體"/>
      <family val="1"/>
    </font>
    <font>
      <sz val="12"/>
      <color indexed="17"/>
      <name val="新細明體"/>
      <family val="1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u/>
      <sz val="11"/>
      <color indexed="10"/>
      <name val="Arial"/>
      <family val="2"/>
    </font>
    <font>
      <sz val="10"/>
      <name val="Helv"/>
      <family val="2"/>
    </font>
    <font>
      <b/>
      <sz val="18"/>
      <color indexed="56"/>
      <name val="Cambria"/>
      <family val="1"/>
    </font>
    <font>
      <sz val="9"/>
      <name val="新細明體"/>
      <family val="1"/>
      <charset val="136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33CC"/>
      <name val="Arial"/>
      <family val="2"/>
    </font>
    <font>
      <b/>
      <sz val="11"/>
      <color rgb="FFCC0000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u/>
      <sz val="8"/>
      <color theme="1"/>
      <name val="Arial"/>
      <family val="2"/>
    </font>
    <font>
      <sz val="9"/>
      <color theme="1"/>
      <name val="新細明體"/>
      <family val="1"/>
      <charset val="136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Verdana"/>
      <family val="2"/>
    </font>
    <font>
      <sz val="12"/>
      <name val="新細明體"/>
      <family val="2"/>
      <scheme val="minor"/>
    </font>
    <font>
      <b/>
      <sz val="9"/>
      <color indexed="17"/>
      <name val="Arial"/>
      <family val="2"/>
    </font>
    <font>
      <b/>
      <sz val="12"/>
      <color theme="0"/>
      <name val="Thom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12"/>
      <name val="Tahoma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rgb="FF0000FF"/>
      <name val="Arial"/>
      <family val="2"/>
    </font>
    <font>
      <b/>
      <sz val="10"/>
      <color rgb="FF0000FF"/>
      <name val="Calibri"/>
      <family val="2"/>
    </font>
    <font>
      <sz val="11"/>
      <color theme="1"/>
      <name val="新細明體"/>
      <family val="2"/>
      <scheme val="minor"/>
    </font>
    <font>
      <b/>
      <sz val="12"/>
      <color rgb="FF0000FF"/>
      <name val="Calibri"/>
      <family val="2"/>
    </font>
    <font>
      <sz val="14"/>
      <name val="新細明體"/>
      <family val="2"/>
      <scheme val="minor"/>
    </font>
    <font>
      <sz val="11"/>
      <color indexed="8"/>
      <name val="Calibri"/>
      <family val="2"/>
      <charset val="1"/>
    </font>
    <font>
      <sz val="12"/>
      <color rgb="FF000000"/>
      <name val="Calibri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rgb="FFFF0000"/>
      <name val="Arial"/>
      <family val="2"/>
    </font>
    <font>
      <b/>
      <sz val="12"/>
      <color indexed="8"/>
      <name val="Verdana"/>
      <family val="2"/>
      <charset val="1"/>
    </font>
    <font>
      <b/>
      <sz val="12"/>
      <name val="Verdana"/>
      <family val="2"/>
      <charset val="1"/>
    </font>
    <font>
      <b/>
      <sz val="11"/>
      <color indexed="12"/>
      <name val="Tahoma"/>
      <family val="2"/>
    </font>
    <font>
      <b/>
      <u/>
      <sz val="10"/>
      <name val="Arial"/>
      <family val="2"/>
    </font>
    <font>
      <u/>
      <sz val="10"/>
      <color indexed="39"/>
      <name val="Arial"/>
      <family val="2"/>
    </font>
    <font>
      <b/>
      <sz val="11"/>
      <color rgb="FF000000"/>
      <name val="CG Omega"/>
      <family val="2"/>
    </font>
    <font>
      <b/>
      <sz val="10"/>
      <color rgb="FF000000"/>
      <name val="CG Omega"/>
      <family val="2"/>
    </font>
    <font>
      <b/>
      <sz val="11"/>
      <name val="CG Omega"/>
      <family val="2"/>
    </font>
    <font>
      <b/>
      <sz val="9"/>
      <color rgb="FF00B050"/>
      <name val="Arial"/>
      <family val="2"/>
    </font>
    <font>
      <b/>
      <sz val="9"/>
      <color rgb="FFC0000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2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color indexed="8"/>
      <name val="CG Omega"/>
      <family val="2"/>
    </font>
    <font>
      <sz val="11"/>
      <color theme="1"/>
      <name val="Arial Unicode MS"/>
      <family val="2"/>
      <charset val="136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1"/>
      <name val="新細明體"/>
      <family val="1"/>
      <charset val="136"/>
    </font>
    <font>
      <b/>
      <sz val="26"/>
      <color theme="1"/>
      <name val=".VnAvantH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Verdana"/>
      <family val="2"/>
    </font>
    <font>
      <sz val="11"/>
      <color theme="1"/>
      <name val="CG Omega"/>
      <family val="2"/>
    </font>
    <font>
      <b/>
      <sz val="16"/>
      <name val="Arial"/>
      <family val="2"/>
    </font>
    <font>
      <u/>
      <sz val="12"/>
      <color indexed="30"/>
      <name val="新細明體"/>
      <family val="1"/>
      <charset val="136"/>
    </font>
    <font>
      <b/>
      <sz val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2"/>
      <color rgb="FF7030A0"/>
      <name val="Arial"/>
      <family val="2"/>
    </font>
    <font>
      <sz val="11"/>
      <name val="Times New Roman"/>
      <family val="1"/>
    </font>
    <font>
      <b/>
      <sz val="11"/>
      <color rgb="FF0099FF"/>
      <name val="Times New Roman"/>
      <family val="1"/>
    </font>
    <font>
      <b/>
      <sz val="14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0"/>
      <color rgb="FF7030A0"/>
      <name val="Arial"/>
      <family val="2"/>
    </font>
    <font>
      <b/>
      <u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/>
      <sz val="6"/>
      <color indexed="1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0"/>
      <name val=".VnTime"/>
      <family val="2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1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4"/>
      <color rgb="FF17375D"/>
      <name val="Arial"/>
      <family val="2"/>
    </font>
    <font>
      <sz val="14"/>
      <color rgb="FF000000"/>
      <name val="Arial"/>
      <family val="2"/>
    </font>
    <font>
      <b/>
      <u/>
      <sz val="14"/>
      <color rgb="FF17375D"/>
      <name val="Arial"/>
      <family val="2"/>
    </font>
    <font>
      <b/>
      <sz val="14"/>
      <name val="Times New Roman"/>
      <family val="1"/>
    </font>
    <font>
      <sz val="12"/>
      <color indexed="12"/>
      <name val="Arial"/>
      <family val="2"/>
    </font>
    <font>
      <sz val="12"/>
      <color indexed="8"/>
      <name val="新細明體"/>
      <family val="1"/>
      <charset val="136"/>
    </font>
    <font>
      <sz val="11"/>
      <color theme="1"/>
      <name val="新細明體"/>
      <family val="2"/>
      <charset val="222"/>
      <scheme val="minor"/>
    </font>
    <font>
      <sz val="11"/>
      <name val="돋움"/>
      <family val="3"/>
      <charset val="129"/>
    </font>
    <font>
      <sz val="9"/>
      <color rgb="FF000000"/>
      <name val="Arial"/>
      <family val="2"/>
    </font>
    <font>
      <b/>
      <sz val="10"/>
      <color theme="1"/>
      <name val="新細明體"/>
      <family val="2"/>
      <scheme val="minor"/>
    </font>
    <font>
      <sz val="10"/>
      <color theme="1"/>
      <name val="新細明體"/>
      <family val="2"/>
      <scheme val="minor"/>
    </font>
    <font>
      <b/>
      <sz val="9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b/>
      <sz val="22"/>
      <color indexed="12"/>
      <name val="Calibri"/>
      <family val="2"/>
    </font>
    <font>
      <b/>
      <sz val="14"/>
      <name val=".VnAvantH"/>
      <family val="2"/>
    </font>
    <font>
      <b/>
      <sz val="14"/>
      <name val=".VnAvantH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305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8" fillId="0" borderId="0"/>
    <xf numFmtId="0" fontId="27" fillId="0" borderId="0"/>
    <xf numFmtId="0" fontId="4" fillId="0" borderId="0"/>
    <xf numFmtId="0" fontId="1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97" fillId="0" borderId="0">
      <alignment vertical="center"/>
    </xf>
    <xf numFmtId="0" fontId="4" fillId="0" borderId="0"/>
    <xf numFmtId="176" fontId="96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4" fillId="0" borderId="0" applyFont="0" applyFill="0" applyBorder="0" applyAlignment="0" applyProtection="0"/>
    <xf numFmtId="0" fontId="9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6" fillId="0" borderId="0"/>
    <xf numFmtId="0" fontId="3" fillId="0" borderId="0">
      <alignment vertical="center"/>
    </xf>
    <xf numFmtId="0" fontId="97" fillId="0" borderId="0">
      <alignment vertical="center"/>
    </xf>
    <xf numFmtId="0" fontId="95" fillId="0" borderId="0"/>
    <xf numFmtId="0" fontId="97" fillId="0" borderId="0">
      <alignment vertical="center"/>
    </xf>
    <xf numFmtId="0" fontId="4" fillId="0" borderId="0"/>
    <xf numFmtId="0" fontId="3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0" borderId="1" applyNumberFormat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4" fillId="0" borderId="0" applyBorder="0" applyProtection="0"/>
    <xf numFmtId="0" fontId="3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1" fillId="21" borderId="2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7" borderId="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" fillId="0" borderId="0"/>
    <xf numFmtId="0" fontId="50" fillId="20" borderId="8" applyNumberFormat="0" applyAlignment="0" applyProtection="0">
      <alignment vertical="center"/>
    </xf>
    <xf numFmtId="0" fontId="4" fillId="0" borderId="0"/>
    <xf numFmtId="0" fontId="78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129" fillId="0" borderId="0"/>
    <xf numFmtId="0" fontId="4" fillId="0" borderId="0"/>
    <xf numFmtId="0" fontId="13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0" borderId="0"/>
    <xf numFmtId="0" fontId="207" fillId="0" borderId="0"/>
    <xf numFmtId="0" fontId="208" fillId="0" borderId="0" applyNumberFormat="0" applyFill="0" applyBorder="0" applyAlignment="0" applyProtection="0">
      <alignment vertical="top"/>
      <protection locked="0"/>
    </xf>
    <xf numFmtId="0" fontId="221" fillId="0" borderId="0">
      <alignment vertical="center"/>
    </xf>
    <xf numFmtId="0" fontId="129" fillId="0" borderId="0"/>
    <xf numFmtId="0" fontId="65" fillId="0" borderId="0">
      <alignment vertical="center"/>
    </xf>
    <xf numFmtId="0" fontId="65" fillId="0" borderId="0"/>
    <xf numFmtId="0" fontId="222" fillId="0" borderId="0"/>
    <xf numFmtId="0" fontId="223" fillId="0" borderId="0"/>
    <xf numFmtId="0" fontId="129" fillId="0" borderId="0"/>
  </cellStyleXfs>
  <cellXfs count="98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219" applyFont="1" applyAlignment="1">
      <alignment horizontal="left"/>
    </xf>
    <xf numFmtId="0" fontId="6" fillId="0" borderId="0" xfId="219" applyFont="1" applyAlignment="1">
      <alignment horizontal="left" vertical="center"/>
    </xf>
    <xf numFmtId="0" fontId="6" fillId="0" borderId="0" xfId="219" applyFont="1" applyAlignment="1">
      <alignment vertical="center"/>
    </xf>
    <xf numFmtId="0" fontId="6" fillId="0" borderId="0" xfId="219" applyFont="1"/>
    <xf numFmtId="0" fontId="6" fillId="0" borderId="0" xfId="219" applyFont="1" applyAlignment="1">
      <alignment horizontal="center" vertical="center"/>
    </xf>
    <xf numFmtId="0" fontId="6" fillId="0" borderId="0" xfId="219" applyFont="1" applyAlignment="1">
      <alignment horizontal="center"/>
    </xf>
    <xf numFmtId="0" fontId="11" fillId="0" borderId="0" xfId="219" applyFont="1" applyAlignment="1">
      <alignment horizontal="center"/>
    </xf>
    <xf numFmtId="0" fontId="11" fillId="0" borderId="0" xfId="219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99" fillId="0" borderId="0" xfId="219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2" fillId="0" borderId="0" xfId="219" applyFont="1" applyAlignment="1">
      <alignment horizontal="left"/>
    </xf>
    <xf numFmtId="0" fontId="32" fillId="0" borderId="0" xfId="219" applyFont="1"/>
    <xf numFmtId="178" fontId="6" fillId="0" borderId="0" xfId="219" applyNumberFormat="1" applyFont="1" applyAlignment="1">
      <alignment horizontal="center" vertical="center"/>
    </xf>
    <xf numFmtId="0" fontId="56" fillId="0" borderId="0" xfId="219" applyFont="1" applyAlignment="1">
      <alignment horizontal="center"/>
    </xf>
    <xf numFmtId="0" fontId="56" fillId="0" borderId="0" xfId="219" applyFont="1"/>
    <xf numFmtId="0" fontId="32" fillId="0" borderId="0" xfId="219" applyFont="1" applyAlignment="1">
      <alignment horizontal="center"/>
    </xf>
    <xf numFmtId="178" fontId="6" fillId="0" borderId="10" xfId="219" applyNumberFormat="1" applyFont="1" applyBorder="1" applyAlignment="1">
      <alignment horizontal="center" vertical="center"/>
    </xf>
    <xf numFmtId="178" fontId="6" fillId="0" borderId="13" xfId="219" applyNumberFormat="1" applyFont="1" applyBorder="1" applyAlignment="1">
      <alignment horizontal="center" vertical="center"/>
    </xf>
    <xf numFmtId="178" fontId="6" fillId="0" borderId="11" xfId="219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0" xfId="219" applyFont="1" applyAlignment="1">
      <alignment horizontal="center"/>
    </xf>
    <xf numFmtId="0" fontId="57" fillId="0" borderId="0" xfId="219" applyFont="1" applyAlignment="1">
      <alignment horizontal="center"/>
    </xf>
    <xf numFmtId="178" fontId="99" fillId="0" borderId="10" xfId="0" applyNumberFormat="1" applyFont="1" applyBorder="1" applyAlignment="1">
      <alignment horizontal="center" vertical="center"/>
    </xf>
    <xf numFmtId="178" fontId="99" fillId="0" borderId="10" xfId="219" applyNumberFormat="1" applyFont="1" applyBorder="1" applyAlignment="1">
      <alignment horizontal="center" vertical="center"/>
    </xf>
    <xf numFmtId="178" fontId="99" fillId="0" borderId="13" xfId="219" applyNumberFormat="1" applyFont="1" applyBorder="1" applyAlignment="1">
      <alignment horizontal="center" vertical="center"/>
    </xf>
    <xf numFmtId="180" fontId="99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78" fontId="99" fillId="0" borderId="11" xfId="0" applyNumberFormat="1" applyFont="1" applyBorder="1" applyAlignment="1">
      <alignment horizontal="center" vertical="center"/>
    </xf>
    <xf numFmtId="178" fontId="99" fillId="0" borderId="11" xfId="219" applyNumberFormat="1" applyFont="1" applyBorder="1" applyAlignment="1">
      <alignment horizontal="center" vertical="center"/>
    </xf>
    <xf numFmtId="178" fontId="99" fillId="0" borderId="15" xfId="219" applyNumberFormat="1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 wrapText="1"/>
    </xf>
    <xf numFmtId="0" fontId="6" fillId="0" borderId="0" xfId="220" applyFont="1">
      <alignment vertical="center"/>
    </xf>
    <xf numFmtId="0" fontId="6" fillId="0" borderId="0" xfId="220" applyFont="1" applyAlignment="1">
      <alignment horizontal="left" vertical="center"/>
    </xf>
    <xf numFmtId="0" fontId="52" fillId="0" borderId="0" xfId="220" applyFont="1" applyAlignment="1">
      <alignment horizontal="left"/>
    </xf>
    <xf numFmtId="0" fontId="11" fillId="0" borderId="0" xfId="220" applyFont="1" applyAlignment="1">
      <alignment horizontal="center"/>
    </xf>
    <xf numFmtId="0" fontId="52" fillId="0" borderId="0" xfId="220" applyFont="1">
      <alignment vertical="center"/>
    </xf>
    <xf numFmtId="181" fontId="6" fillId="0" borderId="0" xfId="0" applyNumberFormat="1" applyFont="1" applyAlignment="1">
      <alignment horizontal="right" vertical="center"/>
    </xf>
    <xf numFmtId="178" fontId="7" fillId="0" borderId="0" xfId="219" applyNumberFormat="1" applyFont="1" applyAlignment="1">
      <alignment horizontal="center" vertical="center"/>
    </xf>
    <xf numFmtId="0" fontId="7" fillId="0" borderId="0" xfId="219" applyFont="1"/>
    <xf numFmtId="0" fontId="11" fillId="0" borderId="0" xfId="219" applyFont="1" applyAlignment="1">
      <alignment horizontal="left" vertical="center"/>
    </xf>
    <xf numFmtId="0" fontId="11" fillId="0" borderId="0" xfId="219" applyFont="1" applyAlignment="1">
      <alignment horizontal="left"/>
    </xf>
    <xf numFmtId="0" fontId="33" fillId="0" borderId="0" xfId="219" applyFont="1" applyAlignment="1">
      <alignment horizontal="center"/>
    </xf>
    <xf numFmtId="0" fontId="6" fillId="0" borderId="0" xfId="211" applyFont="1" applyAlignment="1">
      <alignment horizontal="left" vertical="center"/>
    </xf>
    <xf numFmtId="177" fontId="6" fillId="0" borderId="0" xfId="211" applyNumberFormat="1" applyFont="1" applyAlignment="1">
      <alignment horizontal="center" vertical="center"/>
    </xf>
    <xf numFmtId="0" fontId="6" fillId="0" borderId="0" xfId="211" applyFont="1" applyAlignment="1">
      <alignment horizontal="center" vertical="center"/>
    </xf>
    <xf numFmtId="176" fontId="6" fillId="0" borderId="0" xfId="211" applyNumberFormat="1" applyFont="1" applyAlignment="1">
      <alignment horizontal="center" vertical="center"/>
    </xf>
    <xf numFmtId="178" fontId="6" fillId="0" borderId="0" xfId="211" applyNumberFormat="1" applyFont="1" applyAlignment="1">
      <alignment horizontal="center" vertical="center"/>
    </xf>
    <xf numFmtId="0" fontId="52" fillId="0" borderId="0" xfId="211" applyFont="1" applyAlignment="1">
      <alignment horizontal="left"/>
    </xf>
    <xf numFmtId="0" fontId="99" fillId="0" borderId="0" xfId="219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 wrapText="1"/>
    </xf>
    <xf numFmtId="0" fontId="11" fillId="0" borderId="0" xfId="211" applyFont="1" applyAlignment="1">
      <alignment horizontal="left"/>
    </xf>
    <xf numFmtId="0" fontId="11" fillId="0" borderId="0" xfId="211" applyFont="1" applyAlignment="1">
      <alignment horizontal="left" vertical="center"/>
    </xf>
    <xf numFmtId="0" fontId="52" fillId="0" borderId="0" xfId="211" applyFont="1" applyAlignment="1">
      <alignment horizontal="left" vertical="center"/>
    </xf>
    <xf numFmtId="0" fontId="6" fillId="0" borderId="0" xfId="219" applyFont="1" applyAlignment="1">
      <alignment horizontal="right" vertical="center"/>
    </xf>
    <xf numFmtId="0" fontId="9" fillId="0" borderId="0" xfId="219" applyFont="1" applyAlignment="1">
      <alignment horizontal="center"/>
    </xf>
    <xf numFmtId="0" fontId="60" fillId="0" borderId="0" xfId="219" applyFont="1" applyAlignment="1">
      <alignment horizontal="center"/>
    </xf>
    <xf numFmtId="0" fontId="7" fillId="0" borderId="0" xfId="219" applyFont="1" applyAlignment="1">
      <alignment vertical="center"/>
    </xf>
    <xf numFmtId="0" fontId="33" fillId="0" borderId="0" xfId="219" applyFont="1"/>
    <xf numFmtId="178" fontId="7" fillId="0" borderId="0" xfId="0" applyNumberFormat="1" applyFont="1" applyAlignment="1">
      <alignment horizontal="center" vertical="center"/>
    </xf>
    <xf numFmtId="0" fontId="9" fillId="0" borderId="0" xfId="21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219" applyFont="1" applyAlignment="1">
      <alignment horizontal="center" vertical="center"/>
    </xf>
    <xf numFmtId="181" fontId="7" fillId="0" borderId="0" xfId="0" applyNumberFormat="1" applyFont="1" applyAlignment="1">
      <alignment horizontal="left" vertical="center"/>
    </xf>
    <xf numFmtId="178" fontId="6" fillId="0" borderId="0" xfId="0" quotePrefix="1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 applyAlignment="1">
      <alignment horizontal="center"/>
    </xf>
    <xf numFmtId="16" fontId="6" fillId="0" borderId="0" xfId="211" applyNumberFormat="1" applyFont="1" applyAlignment="1">
      <alignment horizontal="center" vertical="center"/>
    </xf>
    <xf numFmtId="0" fontId="11" fillId="0" borderId="0" xfId="220" applyFont="1">
      <alignment vertical="center"/>
    </xf>
    <xf numFmtId="0" fontId="11" fillId="0" borderId="0" xfId="220" applyFont="1" applyAlignment="1">
      <alignment horizontal="left" vertical="center"/>
    </xf>
    <xf numFmtId="0" fontId="100" fillId="0" borderId="0" xfId="0" applyFont="1"/>
    <xf numFmtId="0" fontId="9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/>
    <xf numFmtId="0" fontId="4" fillId="0" borderId="0" xfId="219"/>
    <xf numFmtId="0" fontId="4" fillId="0" borderId="0" xfId="219" applyAlignment="1">
      <alignment horizontal="center"/>
    </xf>
    <xf numFmtId="0" fontId="4" fillId="24" borderId="0" xfId="219" applyFill="1" applyAlignment="1">
      <alignment horizontal="center" vertical="center"/>
    </xf>
    <xf numFmtId="0" fontId="66" fillId="0" borderId="0" xfId="219" applyFont="1" applyAlignment="1">
      <alignment horizontal="center"/>
    </xf>
    <xf numFmtId="178" fontId="65" fillId="0" borderId="0" xfId="219" applyNumberFormat="1" applyFont="1" applyAlignment="1">
      <alignment horizontal="center" vertical="center"/>
    </xf>
    <xf numFmtId="0" fontId="67" fillId="24" borderId="0" xfId="219" applyFont="1" applyFill="1" applyAlignment="1">
      <alignment horizontal="center" vertical="center"/>
    </xf>
    <xf numFmtId="0" fontId="70" fillId="0" borderId="0" xfId="219" applyFont="1" applyAlignment="1">
      <alignment horizontal="center"/>
    </xf>
    <xf numFmtId="0" fontId="70" fillId="0" borderId="0" xfId="219" applyFont="1"/>
    <xf numFmtId="0" fontId="73" fillId="0" borderId="0" xfId="219" applyFont="1" applyAlignment="1">
      <alignment horizontal="center"/>
    </xf>
    <xf numFmtId="0" fontId="70" fillId="0" borderId="0" xfId="219" applyFont="1" applyAlignment="1">
      <alignment horizontal="center" vertical="center"/>
    </xf>
    <xf numFmtId="178" fontId="65" fillId="0" borderId="18" xfId="219" applyNumberFormat="1" applyFont="1" applyBorder="1" applyAlignment="1">
      <alignment horizontal="center" vertical="center"/>
    </xf>
    <xf numFmtId="0" fontId="51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left" vertical="center"/>
    </xf>
    <xf numFmtId="0" fontId="63" fillId="0" borderId="0" xfId="219" applyFont="1" applyAlignment="1">
      <alignment horizontal="center"/>
    </xf>
    <xf numFmtId="0" fontId="74" fillId="0" borderId="0" xfId="219" applyFont="1" applyAlignment="1">
      <alignment horizontal="center"/>
    </xf>
    <xf numFmtId="0" fontId="74" fillId="0" borderId="0" xfId="219" applyFont="1"/>
    <xf numFmtId="0" fontId="6" fillId="0" borderId="10" xfId="0" applyFont="1" applyBorder="1" applyAlignment="1">
      <alignment horizontal="center" vertical="center" wrapText="1"/>
    </xf>
    <xf numFmtId="0" fontId="9" fillId="0" borderId="0" xfId="219" applyFont="1" applyAlignment="1">
      <alignment horizontal="left"/>
    </xf>
    <xf numFmtId="0" fontId="99" fillId="0" borderId="17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79" fillId="24" borderId="0" xfId="219" applyFont="1" applyFill="1" applyAlignment="1">
      <alignment horizontal="center"/>
    </xf>
    <xf numFmtId="0" fontId="79" fillId="0" borderId="0" xfId="219" applyFont="1" applyAlignment="1">
      <alignment horizontal="center"/>
    </xf>
    <xf numFmtId="0" fontId="80" fillId="0" borderId="0" xfId="219" applyFont="1" applyAlignment="1">
      <alignment horizontal="center"/>
    </xf>
    <xf numFmtId="0" fontId="0" fillId="0" borderId="0" xfId="212" applyFont="1" applyAlignment="1">
      <alignment horizontal="center" vertical="center"/>
    </xf>
    <xf numFmtId="0" fontId="70" fillId="24" borderId="0" xfId="219" applyFont="1" applyFill="1" applyAlignment="1">
      <alignment horizontal="center" vertical="center"/>
    </xf>
    <xf numFmtId="178" fontId="72" fillId="0" borderId="0" xfId="219" applyNumberFormat="1" applyFont="1" applyAlignment="1">
      <alignment horizontal="center" vertical="center"/>
    </xf>
    <xf numFmtId="0" fontId="68" fillId="0" borderId="0" xfId="212" applyFont="1" applyAlignment="1">
      <alignment horizontal="center" vertical="center"/>
    </xf>
    <xf numFmtId="0" fontId="69" fillId="24" borderId="0" xfId="212" applyFont="1" applyFill="1" applyAlignment="1">
      <alignment horizontal="center" vertical="center"/>
    </xf>
    <xf numFmtId="176" fontId="4" fillId="24" borderId="0" xfId="212" applyNumberFormat="1" applyFont="1" applyFill="1" applyAlignment="1">
      <alignment horizontal="center" vertical="center"/>
    </xf>
    <xf numFmtId="0" fontId="65" fillId="0" borderId="0" xfId="219" applyFont="1" applyAlignment="1">
      <alignment vertical="center"/>
    </xf>
    <xf numFmtId="0" fontId="13" fillId="0" borderId="0" xfId="219" applyFont="1" applyAlignment="1">
      <alignment horizontal="center"/>
    </xf>
    <xf numFmtId="0" fontId="13" fillId="0" borderId="0" xfId="219" applyFont="1"/>
    <xf numFmtId="0" fontId="61" fillId="24" borderId="0" xfId="212" applyFont="1" applyFill="1" applyAlignment="1">
      <alignment horizontal="center"/>
    </xf>
    <xf numFmtId="0" fontId="32" fillId="24" borderId="0" xfId="212" applyFont="1" applyFill="1" applyAlignment="1">
      <alignment horizontal="left" vertical="center"/>
    </xf>
    <xf numFmtId="0" fontId="73" fillId="0" borderId="0" xfId="219" applyFont="1" applyAlignment="1">
      <alignment horizontal="center" vertical="center"/>
    </xf>
    <xf numFmtId="0" fontId="70" fillId="0" borderId="0" xfId="219" applyFont="1" applyAlignment="1">
      <alignment vertical="center"/>
    </xf>
    <xf numFmtId="0" fontId="33" fillId="0" borderId="0" xfId="212" applyFont="1">
      <alignment vertical="center"/>
    </xf>
    <xf numFmtId="0" fontId="81" fillId="24" borderId="0" xfId="212" applyFont="1" applyFill="1">
      <alignment vertical="center"/>
    </xf>
    <xf numFmtId="0" fontId="33" fillId="24" borderId="0" xfId="212" applyFont="1" applyFill="1" applyAlignment="1">
      <alignment horizontal="center" vertical="center"/>
    </xf>
    <xf numFmtId="0" fontId="81" fillId="0" borderId="0" xfId="212" applyFont="1">
      <alignment vertical="center"/>
    </xf>
    <xf numFmtId="0" fontId="82" fillId="24" borderId="0" xfId="212" applyFont="1" applyFill="1">
      <alignment vertical="center"/>
    </xf>
    <xf numFmtId="0" fontId="73" fillId="24" borderId="0" xfId="212" applyFont="1" applyFill="1" applyAlignment="1">
      <alignment horizontal="center"/>
    </xf>
    <xf numFmtId="0" fontId="75" fillId="0" borderId="0" xfId="212" applyFont="1">
      <alignment vertical="center"/>
    </xf>
    <xf numFmtId="0" fontId="83" fillId="0" borderId="0" xfId="212" applyFont="1">
      <alignment vertical="center"/>
    </xf>
    <xf numFmtId="0" fontId="32" fillId="0" borderId="0" xfId="219" applyFont="1" applyAlignment="1">
      <alignment horizontal="left" vertical="center"/>
    </xf>
    <xf numFmtId="0" fontId="84" fillId="0" borderId="0" xfId="219" applyFont="1" applyAlignment="1">
      <alignment horizontal="center"/>
    </xf>
    <xf numFmtId="0" fontId="32" fillId="24" borderId="0" xfId="212" applyFont="1" applyFill="1">
      <alignment vertical="center"/>
    </xf>
    <xf numFmtId="0" fontId="33" fillId="24" borderId="0" xfId="212" applyFont="1" applyFill="1">
      <alignment vertical="center"/>
    </xf>
    <xf numFmtId="0" fontId="33" fillId="0" borderId="0" xfId="219" applyFont="1" applyAlignment="1">
      <alignment horizontal="left" vertical="center"/>
    </xf>
    <xf numFmtId="0" fontId="85" fillId="0" borderId="0" xfId="219" applyFont="1" applyAlignment="1">
      <alignment horizontal="center"/>
    </xf>
    <xf numFmtId="0" fontId="61" fillId="0" borderId="0" xfId="219" applyFont="1" applyAlignment="1">
      <alignment horizontal="center"/>
    </xf>
    <xf numFmtId="0" fontId="102" fillId="0" borderId="0" xfId="219" applyFont="1" applyAlignment="1">
      <alignment horizontal="center"/>
    </xf>
    <xf numFmtId="0" fontId="102" fillId="0" borderId="0" xfId="219" applyFont="1"/>
    <xf numFmtId="0" fontId="65" fillId="24" borderId="0" xfId="215" applyFont="1" applyFill="1" applyAlignment="1">
      <alignment horizontal="left" vertical="center"/>
    </xf>
    <xf numFmtId="0" fontId="89" fillId="24" borderId="0" xfId="215" applyFont="1" applyFill="1" applyAlignment="1">
      <alignment horizontal="left" vertical="center"/>
    </xf>
    <xf numFmtId="177" fontId="65" fillId="0" borderId="0" xfId="215" applyNumberFormat="1" applyFont="1" applyAlignment="1">
      <alignment horizontal="center" vertical="center"/>
    </xf>
    <xf numFmtId="177" fontId="4" fillId="0" borderId="0" xfId="215" applyNumberFormat="1" applyFont="1" applyAlignment="1">
      <alignment horizontal="center" vertical="center"/>
    </xf>
    <xf numFmtId="0" fontId="4" fillId="24" borderId="0" xfId="215" applyFont="1" applyFill="1" applyAlignment="1">
      <alignment horizontal="center" vertical="center"/>
    </xf>
    <xf numFmtId="0" fontId="72" fillId="24" borderId="0" xfId="215" applyFont="1" applyFill="1" applyAlignment="1">
      <alignment horizontal="left" vertical="center"/>
    </xf>
    <xf numFmtId="177" fontId="72" fillId="0" borderId="0" xfId="215" applyNumberFormat="1" applyFont="1" applyAlignment="1">
      <alignment horizontal="center" vertical="center"/>
    </xf>
    <xf numFmtId="177" fontId="70" fillId="0" borderId="0" xfId="215" applyNumberFormat="1" applyFont="1" applyAlignment="1">
      <alignment horizontal="center" vertical="center"/>
    </xf>
    <xf numFmtId="0" fontId="70" fillId="24" borderId="0" xfId="215" applyFont="1" applyFill="1" applyAlignment="1">
      <alignment horizontal="center" vertical="center"/>
    </xf>
    <xf numFmtId="16" fontId="70" fillId="24" borderId="0" xfId="215" applyNumberFormat="1" applyFont="1" applyFill="1" applyAlignment="1">
      <alignment horizontal="center" vertical="center"/>
    </xf>
    <xf numFmtId="0" fontId="90" fillId="24" borderId="0" xfId="215" applyFont="1" applyFill="1" applyAlignment="1">
      <alignment horizontal="left"/>
    </xf>
    <xf numFmtId="0" fontId="88" fillId="24" borderId="0" xfId="215" applyFont="1" applyFill="1" applyAlignment="1">
      <alignment horizontal="center"/>
    </xf>
    <xf numFmtId="0" fontId="88" fillId="0" borderId="0" xfId="219" applyFont="1" applyAlignment="1">
      <alignment horizontal="center"/>
    </xf>
    <xf numFmtId="0" fontId="72" fillId="0" borderId="0" xfId="219" applyFont="1"/>
    <xf numFmtId="0" fontId="104" fillId="24" borderId="0" xfId="219" applyFont="1" applyFill="1" applyAlignment="1">
      <alignment horizontal="center" vertical="center"/>
    </xf>
    <xf numFmtId="0" fontId="106" fillId="26" borderId="0" xfId="219" applyFont="1" applyFill="1"/>
    <xf numFmtId="0" fontId="3" fillId="0" borderId="0" xfId="213" applyAlignment="1">
      <alignment vertical="center"/>
    </xf>
    <xf numFmtId="0" fontId="6" fillId="0" borderId="0" xfId="213" applyFont="1"/>
    <xf numFmtId="176" fontId="6" fillId="0" borderId="0" xfId="213" applyNumberFormat="1" applyFont="1" applyAlignment="1">
      <alignment horizontal="right" vertical="center"/>
    </xf>
    <xf numFmtId="0" fontId="108" fillId="0" borderId="0" xfId="219" applyFont="1" applyAlignment="1">
      <alignment horizontal="center"/>
    </xf>
    <xf numFmtId="0" fontId="32" fillId="26" borderId="0" xfId="219" applyFont="1" applyFill="1" applyAlignment="1">
      <alignment horizontal="center"/>
    </xf>
    <xf numFmtId="0" fontId="32" fillId="26" borderId="0" xfId="219" applyFont="1" applyFill="1"/>
    <xf numFmtId="0" fontId="9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26" xfId="219" applyFont="1" applyBorder="1" applyAlignment="1">
      <alignment horizontal="center" vertical="center"/>
    </xf>
    <xf numFmtId="0" fontId="11" fillId="0" borderId="27" xfId="211" applyFont="1" applyBorder="1" applyAlignment="1">
      <alignment horizontal="center" vertical="center"/>
    </xf>
    <xf numFmtId="0" fontId="11" fillId="0" borderId="23" xfId="211" applyFont="1" applyBorder="1" applyAlignment="1">
      <alignment horizontal="center" vertical="center"/>
    </xf>
    <xf numFmtId="0" fontId="11" fillId="0" borderId="28" xfId="21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178" fontId="99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219" applyNumberFormat="1" applyFont="1" applyBorder="1" applyAlignment="1">
      <alignment horizontal="center" vertical="center"/>
    </xf>
    <xf numFmtId="0" fontId="99" fillId="0" borderId="29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178" fontId="99" fillId="0" borderId="12" xfId="219" applyNumberFormat="1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 wrapText="1"/>
    </xf>
    <xf numFmtId="0" fontId="11" fillId="0" borderId="21" xfId="219" applyFont="1" applyBorder="1" applyAlignment="1">
      <alignment horizontal="center" vertical="center"/>
    </xf>
    <xf numFmtId="0" fontId="11" fillId="0" borderId="30" xfId="21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24" xfId="211" applyFont="1" applyBorder="1" applyAlignment="1">
      <alignment horizontal="center" vertical="center"/>
    </xf>
    <xf numFmtId="0" fontId="11" fillId="0" borderId="25" xfId="219" applyFont="1" applyBorder="1" applyAlignment="1">
      <alignment horizontal="center" vertical="center"/>
    </xf>
    <xf numFmtId="0" fontId="11" fillId="0" borderId="32" xfId="211" applyFont="1" applyBorder="1" applyAlignment="1">
      <alignment horizontal="center" vertical="center"/>
    </xf>
    <xf numFmtId="0" fontId="11" fillId="0" borderId="33" xfId="211" applyFont="1" applyBorder="1" applyAlignment="1">
      <alignment horizontal="center" vertical="center"/>
    </xf>
    <xf numFmtId="0" fontId="11" fillId="0" borderId="34" xfId="21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1" fillId="0" borderId="35" xfId="219" applyFont="1" applyBorder="1" applyAlignment="1">
      <alignment horizontal="center" vertical="center"/>
    </xf>
    <xf numFmtId="0" fontId="11" fillId="0" borderId="36" xfId="211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178" fontId="6" fillId="0" borderId="15" xfId="219" applyNumberFormat="1" applyFont="1" applyBorder="1" applyAlignment="1">
      <alignment horizontal="center" vertical="center"/>
    </xf>
    <xf numFmtId="0" fontId="6" fillId="0" borderId="0" xfId="217" applyFont="1"/>
    <xf numFmtId="0" fontId="69" fillId="24" borderId="22" xfId="0" applyFont="1" applyFill="1" applyBorder="1" applyAlignment="1">
      <alignment horizontal="center" vertical="center"/>
    </xf>
    <xf numFmtId="0" fontId="69" fillId="24" borderId="23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78" fontId="65" fillId="0" borderId="0" xfId="0" applyNumberFormat="1" applyFont="1" applyAlignment="1">
      <alignment horizontal="center" vertical="center"/>
    </xf>
    <xf numFmtId="0" fontId="69" fillId="24" borderId="37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/>
    </xf>
    <xf numFmtId="181" fontId="6" fillId="0" borderId="0" xfId="213" applyNumberFormat="1" applyFont="1" applyAlignment="1">
      <alignment horizontal="right" vertical="center"/>
    </xf>
    <xf numFmtId="0" fontId="7" fillId="0" borderId="0" xfId="213" applyFont="1"/>
    <xf numFmtId="16" fontId="7" fillId="24" borderId="0" xfId="171" applyNumberFormat="1" applyFont="1" applyFill="1" applyAlignment="1">
      <alignment horizontal="center" vertical="center"/>
    </xf>
    <xf numFmtId="0" fontId="7" fillId="0" borderId="0" xfId="213" applyFont="1" applyAlignment="1">
      <alignment vertical="center"/>
    </xf>
    <xf numFmtId="0" fontId="7" fillId="0" borderId="0" xfId="220" applyFont="1" applyAlignment="1">
      <alignment horizontal="left" vertical="center"/>
    </xf>
    <xf numFmtId="0" fontId="0" fillId="26" borderId="0" xfId="0" applyFill="1" applyAlignment="1">
      <alignment vertical="center"/>
    </xf>
    <xf numFmtId="0" fontId="103" fillId="0" borderId="0" xfId="215" applyFont="1" applyAlignment="1">
      <alignment horizontal="left" vertical="center"/>
    </xf>
    <xf numFmtId="0" fontId="103" fillId="0" borderId="0" xfId="215" applyFont="1" applyAlignment="1">
      <alignment horizontal="center"/>
    </xf>
    <xf numFmtId="0" fontId="103" fillId="0" borderId="0" xfId="219" applyFont="1" applyAlignment="1">
      <alignment horizontal="center"/>
    </xf>
    <xf numFmtId="0" fontId="103" fillId="0" borderId="0" xfId="219" applyFont="1"/>
    <xf numFmtId="176" fontId="107" fillId="24" borderId="0" xfId="212" applyNumberFormat="1" applyFont="1" applyFill="1" applyAlignment="1">
      <alignment horizontal="center" vertical="center"/>
    </xf>
    <xf numFmtId="0" fontId="104" fillId="0" borderId="0" xfId="219" applyFont="1" applyAlignment="1">
      <alignment horizontal="center"/>
    </xf>
    <xf numFmtId="176" fontId="104" fillId="24" borderId="0" xfId="212" applyNumberFormat="1" applyFont="1" applyFill="1" applyAlignment="1">
      <alignment horizontal="center" vertical="center"/>
    </xf>
    <xf numFmtId="0" fontId="105" fillId="24" borderId="0" xfId="212" applyFont="1" applyFill="1" applyAlignment="1">
      <alignment horizontal="center" vertical="center"/>
    </xf>
    <xf numFmtId="0" fontId="104" fillId="0" borderId="0" xfId="219" applyFont="1" applyAlignment="1">
      <alignment horizontal="center" vertical="center"/>
    </xf>
    <xf numFmtId="0" fontId="99" fillId="24" borderId="0" xfId="212" applyFont="1" applyFill="1" applyAlignment="1">
      <alignment horizontal="left" vertical="center"/>
    </xf>
    <xf numFmtId="0" fontId="108" fillId="24" borderId="0" xfId="212" applyFont="1" applyFill="1" applyAlignment="1">
      <alignment horizontal="center" vertical="center"/>
    </xf>
    <xf numFmtId="0" fontId="114" fillId="0" borderId="0" xfId="219" applyFont="1" applyAlignment="1">
      <alignment horizontal="center" vertical="center"/>
    </xf>
    <xf numFmtId="0" fontId="104" fillId="0" borderId="0" xfId="219" applyFont="1" applyAlignment="1">
      <alignment vertical="center"/>
    </xf>
    <xf numFmtId="0" fontId="109" fillId="0" borderId="0" xfId="212" applyFont="1">
      <alignment vertical="center"/>
    </xf>
    <xf numFmtId="0" fontId="112" fillId="0" borderId="0" xfId="219" applyFont="1" applyAlignment="1">
      <alignment horizontal="left" vertical="center"/>
    </xf>
    <xf numFmtId="0" fontId="112" fillId="24" borderId="0" xfId="212" applyFont="1" applyFill="1">
      <alignment vertical="center"/>
    </xf>
    <xf numFmtId="0" fontId="99" fillId="24" borderId="0" xfId="212" applyFont="1" applyFill="1" applyAlignment="1">
      <alignment horizontal="center" vertical="center"/>
    </xf>
    <xf numFmtId="181" fontId="96" fillId="24" borderId="0" xfId="219" applyNumberFormat="1" applyFont="1" applyFill="1" applyAlignment="1">
      <alignment horizontal="center" vertical="center"/>
    </xf>
    <xf numFmtId="0" fontId="6" fillId="0" borderId="56" xfId="219" applyFont="1" applyBorder="1"/>
    <xf numFmtId="0" fontId="6" fillId="0" borderId="57" xfId="219" applyFont="1" applyBorder="1"/>
    <xf numFmtId="0" fontId="110" fillId="0" borderId="0" xfId="213" applyFont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9" fillId="24" borderId="2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76" fontId="4" fillId="24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18" fillId="24" borderId="0" xfId="0" applyFont="1" applyFill="1" applyAlignment="1">
      <alignment horizontal="left"/>
    </xf>
    <xf numFmtId="0" fontId="81" fillId="0" borderId="0" xfId="219" applyFont="1" applyAlignment="1">
      <alignment horizontal="left" vertical="center"/>
    </xf>
    <xf numFmtId="0" fontId="4" fillId="0" borderId="0" xfId="219" applyAlignment="1">
      <alignment horizontal="center" vertical="center"/>
    </xf>
    <xf numFmtId="0" fontId="111" fillId="0" borderId="0" xfId="220" applyFont="1">
      <alignment vertical="center"/>
    </xf>
    <xf numFmtId="0" fontId="111" fillId="0" borderId="0" xfId="220" applyFont="1" applyAlignment="1">
      <alignment horizontal="center"/>
    </xf>
    <xf numFmtId="0" fontId="108" fillId="0" borderId="0" xfId="220" applyFont="1" applyAlignment="1">
      <alignment horizontal="center" vertical="center"/>
    </xf>
    <xf numFmtId="0" fontId="108" fillId="0" borderId="0" xfId="219" applyFont="1" applyAlignment="1">
      <alignment horizontal="center" vertical="center"/>
    </xf>
    <xf numFmtId="0" fontId="108" fillId="0" borderId="0" xfId="219" applyFont="1" applyAlignment="1">
      <alignment horizontal="left"/>
    </xf>
    <xf numFmtId="0" fontId="113" fillId="0" borderId="0" xfId="235" applyFont="1" applyAlignment="1" applyProtection="1">
      <alignment horizontal="left"/>
    </xf>
    <xf numFmtId="0" fontId="108" fillId="0" borderId="0" xfId="219" applyFont="1"/>
    <xf numFmtId="0" fontId="113" fillId="0" borderId="0" xfId="235" applyFont="1" applyAlignment="1" applyProtection="1"/>
    <xf numFmtId="0" fontId="116" fillId="24" borderId="0" xfId="219" applyFont="1" applyFill="1" applyAlignment="1">
      <alignment horizontal="center" vertical="center"/>
    </xf>
    <xf numFmtId="176" fontId="65" fillId="24" borderId="0" xfId="212" applyNumberFormat="1" applyFont="1" applyFill="1" applyAlignment="1">
      <alignment horizontal="center" vertical="center"/>
    </xf>
    <xf numFmtId="0" fontId="69" fillId="24" borderId="21" xfId="0" applyFont="1" applyFill="1" applyBorder="1" applyAlignment="1">
      <alignment horizontal="center" vertical="center"/>
    </xf>
    <xf numFmtId="176" fontId="65" fillId="24" borderId="0" xfId="0" applyNumberFormat="1" applyFont="1" applyFill="1" applyAlignment="1">
      <alignment horizontal="center" vertical="center"/>
    </xf>
    <xf numFmtId="176" fontId="65" fillId="24" borderId="20" xfId="0" applyNumberFormat="1" applyFont="1" applyFill="1" applyBorder="1" applyAlignment="1">
      <alignment horizontal="center" vertical="center"/>
    </xf>
    <xf numFmtId="0" fontId="69" fillId="24" borderId="20" xfId="0" applyFont="1" applyFill="1" applyBorder="1" applyAlignment="1">
      <alignment horizontal="center" vertical="center"/>
    </xf>
    <xf numFmtId="0" fontId="69" fillId="24" borderId="0" xfId="0" applyFont="1" applyFill="1" applyAlignment="1">
      <alignment horizontal="center" vertical="center"/>
    </xf>
    <xf numFmtId="0" fontId="124" fillId="0" borderId="21" xfId="262" applyFont="1" applyBorder="1" applyAlignment="1">
      <alignment horizontal="center" vertical="center"/>
    </xf>
    <xf numFmtId="0" fontId="125" fillId="33" borderId="58" xfId="0" applyFont="1" applyFill="1" applyBorder="1" applyAlignment="1">
      <alignment horizontal="center" vertical="center"/>
    </xf>
    <xf numFmtId="0" fontId="125" fillId="33" borderId="38" xfId="0" applyFont="1" applyFill="1" applyBorder="1" applyAlignment="1">
      <alignment horizontal="center" vertical="center"/>
    </xf>
    <xf numFmtId="186" fontId="125" fillId="33" borderId="38" xfId="0" applyNumberFormat="1" applyFont="1" applyFill="1" applyBorder="1" applyAlignment="1">
      <alignment horizontal="center" vertical="center"/>
    </xf>
    <xf numFmtId="0" fontId="127" fillId="24" borderId="0" xfId="0" applyFont="1" applyFill="1" applyAlignment="1">
      <alignment horizontal="left" vertical="center"/>
    </xf>
    <xf numFmtId="0" fontId="120" fillId="26" borderId="0" xfId="261" applyFont="1" applyFill="1" applyAlignment="1">
      <alignment horizontal="center"/>
    </xf>
    <xf numFmtId="16" fontId="120" fillId="26" borderId="0" xfId="261" applyNumberFormat="1" applyFont="1" applyFill="1" applyAlignment="1">
      <alignment horizontal="center"/>
    </xf>
    <xf numFmtId="0" fontId="121" fillId="26" borderId="0" xfId="261" applyFont="1" applyFill="1" applyAlignment="1">
      <alignment horizontal="center"/>
    </xf>
    <xf numFmtId="0" fontId="63" fillId="0" borderId="0" xfId="263" applyFont="1"/>
    <xf numFmtId="0" fontId="63" fillId="0" borderId="0" xfId="263" applyFont="1" applyAlignment="1">
      <alignment horizontal="center"/>
    </xf>
    <xf numFmtId="0" fontId="63" fillId="26" borderId="0" xfId="263" applyFont="1" applyFill="1" applyAlignment="1">
      <alignment horizontal="center"/>
    </xf>
    <xf numFmtId="178" fontId="63" fillId="26" borderId="0" xfId="263" applyNumberFormat="1" applyFont="1" applyFill="1" applyAlignment="1">
      <alignment horizontal="center"/>
    </xf>
    <xf numFmtId="178" fontId="63" fillId="0" borderId="0" xfId="263" applyNumberFormat="1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28" fillId="0" borderId="0" xfId="219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0" fillId="26" borderId="0" xfId="213" applyFont="1" applyFill="1" applyAlignment="1">
      <alignment vertical="center"/>
    </xf>
    <xf numFmtId="0" fontId="120" fillId="26" borderId="0" xfId="185" applyFont="1" applyFill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76" fillId="0" borderId="69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76" fillId="0" borderId="70" xfId="0" applyFont="1" applyBorder="1" applyAlignment="1">
      <alignment horizontal="left"/>
    </xf>
    <xf numFmtId="0" fontId="101" fillId="0" borderId="65" xfId="0" applyFont="1" applyBorder="1" applyAlignment="1">
      <alignment horizontal="left"/>
    </xf>
    <xf numFmtId="0" fontId="101" fillId="0" borderId="66" xfId="0" applyFont="1" applyBorder="1" applyAlignment="1">
      <alignment horizontal="left"/>
    </xf>
    <xf numFmtId="0" fontId="101" fillId="0" borderId="67" xfId="0" applyFont="1" applyBorder="1" applyAlignment="1">
      <alignment horizontal="left"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center"/>
    </xf>
    <xf numFmtId="185" fontId="117" fillId="0" borderId="0" xfId="0" applyNumberFormat="1" applyFont="1" applyAlignment="1">
      <alignment horizontal="center"/>
    </xf>
    <xf numFmtId="0" fontId="101" fillId="0" borderId="0" xfId="0" applyFont="1" applyAlignment="1">
      <alignment horizontal="left"/>
    </xf>
    <xf numFmtId="0" fontId="130" fillId="0" borderId="58" xfId="0" applyFont="1" applyBorder="1" applyAlignment="1">
      <alignment horizontal="center" vertical="center"/>
    </xf>
    <xf numFmtId="0" fontId="130" fillId="0" borderId="73" xfId="0" applyFont="1" applyBorder="1" applyAlignment="1">
      <alignment horizontal="center" vertical="center"/>
    </xf>
    <xf numFmtId="0" fontId="131" fillId="0" borderId="0" xfId="0" applyFont="1"/>
    <xf numFmtId="0" fontId="117" fillId="0" borderId="0" xfId="0" applyFont="1"/>
    <xf numFmtId="187" fontId="126" fillId="0" borderId="21" xfId="185" quotePrefix="1" applyNumberFormat="1" applyFont="1" applyBorder="1" applyAlignment="1">
      <alignment horizontal="center" vertical="center"/>
    </xf>
    <xf numFmtId="187" fontId="126" fillId="0" borderId="21" xfId="187" quotePrefix="1" applyNumberFormat="1" applyFont="1" applyBorder="1" applyAlignment="1">
      <alignment horizontal="center" vertical="center"/>
    </xf>
    <xf numFmtId="187" fontId="126" fillId="0" borderId="21" xfId="0" applyNumberFormat="1" applyFont="1" applyBorder="1" applyAlignment="1">
      <alignment horizontal="center"/>
    </xf>
    <xf numFmtId="0" fontId="124" fillId="0" borderId="59" xfId="262" applyFont="1" applyBorder="1" applyAlignment="1">
      <alignment horizontal="center" vertical="center"/>
    </xf>
    <xf numFmtId="0" fontId="4" fillId="24" borderId="0" xfId="171" applyFill="1"/>
    <xf numFmtId="0" fontId="119" fillId="0" borderId="0" xfId="211" applyFont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183" fontId="4" fillId="0" borderId="21" xfId="190" applyNumberFormat="1" applyFont="1" applyBorder="1" applyAlignment="1">
      <alignment horizontal="center" vertical="center"/>
    </xf>
    <xf numFmtId="183" fontId="4" fillId="0" borderId="0" xfId="190" applyNumberFormat="1" applyFont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104" fillId="24" borderId="0" xfId="0" applyFont="1" applyFill="1" applyAlignment="1">
      <alignment horizontal="left" vertical="center"/>
    </xf>
    <xf numFmtId="177" fontId="104" fillId="0" borderId="0" xfId="0" applyNumberFormat="1" applyFont="1" applyAlignment="1">
      <alignment horizontal="center" vertical="center"/>
    </xf>
    <xf numFmtId="0" fontId="104" fillId="24" borderId="0" xfId="0" applyFont="1" applyFill="1" applyAlignment="1">
      <alignment horizontal="center" vertical="center"/>
    </xf>
    <xf numFmtId="176" fontId="104" fillId="24" borderId="0" xfId="0" applyNumberFormat="1" applyFont="1" applyFill="1" applyAlignment="1">
      <alignment horizontal="center" vertical="center"/>
    </xf>
    <xf numFmtId="0" fontId="124" fillId="0" borderId="0" xfId="262" applyFont="1" applyAlignment="1">
      <alignment horizontal="center" vertical="center"/>
    </xf>
    <xf numFmtId="185" fontId="126" fillId="0" borderId="0" xfId="0" applyNumberFormat="1" applyFont="1" applyAlignment="1">
      <alignment horizontal="center"/>
    </xf>
    <xf numFmtId="0" fontId="124" fillId="0" borderId="77" xfId="262" applyFont="1" applyBorder="1" applyAlignment="1">
      <alignment horizontal="center" vertical="center"/>
    </xf>
    <xf numFmtId="16" fontId="124" fillId="0" borderId="59" xfId="0" applyNumberFormat="1" applyFont="1" applyBorder="1" applyAlignment="1">
      <alignment horizontal="center" vertical="center"/>
    </xf>
    <xf numFmtId="16" fontId="124" fillId="0" borderId="78" xfId="0" applyNumberFormat="1" applyFont="1" applyBorder="1" applyAlignment="1">
      <alignment horizontal="center" vertical="center"/>
    </xf>
    <xf numFmtId="0" fontId="124" fillId="0" borderId="79" xfId="262" applyFont="1" applyBorder="1" applyAlignment="1">
      <alignment horizontal="center" vertical="center"/>
    </xf>
    <xf numFmtId="16" fontId="124" fillId="0" borderId="21" xfId="0" applyNumberFormat="1" applyFont="1" applyBorder="1" applyAlignment="1">
      <alignment horizontal="center" vertical="center"/>
    </xf>
    <xf numFmtId="16" fontId="124" fillId="0" borderId="75" xfId="0" applyNumberFormat="1" applyFont="1" applyBorder="1" applyAlignment="1">
      <alignment horizontal="center" vertical="center"/>
    </xf>
    <xf numFmtId="0" fontId="124" fillId="0" borderId="80" xfId="262" applyFont="1" applyBorder="1" applyAlignment="1">
      <alignment horizontal="center" vertical="center"/>
    </xf>
    <xf numFmtId="0" fontId="124" fillId="0" borderId="68" xfId="262" applyFont="1" applyBorder="1" applyAlignment="1">
      <alignment horizontal="center" vertical="center"/>
    </xf>
    <xf numFmtId="16" fontId="124" fillId="0" borderId="68" xfId="0" applyNumberFormat="1" applyFont="1" applyBorder="1" applyAlignment="1">
      <alignment horizontal="center" vertical="center"/>
    </xf>
    <xf numFmtId="16" fontId="124" fillId="0" borderId="76" xfId="0" applyNumberFormat="1" applyFont="1" applyBorder="1" applyAlignment="1">
      <alignment horizontal="center" vertical="center"/>
    </xf>
    <xf numFmtId="187" fontId="126" fillId="0" borderId="59" xfId="0" applyNumberFormat="1" applyFont="1" applyBorder="1" applyAlignment="1">
      <alignment horizontal="center"/>
    </xf>
    <xf numFmtId="16" fontId="126" fillId="0" borderId="78" xfId="0" applyNumberFormat="1" applyFont="1" applyBorder="1" applyAlignment="1">
      <alignment horizontal="center"/>
    </xf>
    <xf numFmtId="16" fontId="126" fillId="0" borderId="75" xfId="0" applyNumberFormat="1" applyFont="1" applyBorder="1" applyAlignment="1">
      <alignment horizontal="center"/>
    </xf>
    <xf numFmtId="187" fontId="126" fillId="0" borderId="68" xfId="0" applyNumberFormat="1" applyFont="1" applyBorder="1" applyAlignment="1">
      <alignment horizontal="center"/>
    </xf>
    <xf numFmtId="16" fontId="126" fillId="0" borderId="76" xfId="0" applyNumberFormat="1" applyFont="1" applyBorder="1" applyAlignment="1">
      <alignment horizontal="center"/>
    </xf>
    <xf numFmtId="0" fontId="130" fillId="0" borderId="64" xfId="0" applyFont="1" applyBorder="1" applyAlignment="1">
      <alignment horizontal="center" vertical="center"/>
    </xf>
    <xf numFmtId="0" fontId="130" fillId="0" borderId="81" xfId="0" applyFont="1" applyBorder="1" applyAlignment="1">
      <alignment horizontal="center" vertical="center"/>
    </xf>
    <xf numFmtId="16" fontId="133" fillId="0" borderId="21" xfId="0" applyNumberFormat="1" applyFont="1" applyBorder="1" applyAlignment="1">
      <alignment horizontal="center" vertical="center"/>
    </xf>
    <xf numFmtId="16" fontId="126" fillId="0" borderId="21" xfId="0" applyNumberFormat="1" applyFont="1" applyBorder="1" applyAlignment="1">
      <alignment horizontal="center" vertical="center"/>
    </xf>
    <xf numFmtId="0" fontId="125" fillId="32" borderId="74" xfId="258" applyFont="1" applyFill="1" applyBorder="1" applyAlignment="1">
      <alignment horizontal="center" vertical="center"/>
    </xf>
    <xf numFmtId="0" fontId="126" fillId="0" borderId="77" xfId="0" applyFont="1" applyBorder="1" applyAlignment="1">
      <alignment horizontal="center" vertical="center"/>
    </xf>
    <xf numFmtId="16" fontId="126" fillId="0" borderId="59" xfId="0" applyNumberFormat="1" applyFont="1" applyBorder="1" applyAlignment="1">
      <alignment horizontal="center" vertical="center"/>
    </xf>
    <xf numFmtId="187" fontId="126" fillId="0" borderId="59" xfId="185" quotePrefix="1" applyNumberFormat="1" applyFont="1" applyBorder="1" applyAlignment="1">
      <alignment horizontal="center" vertical="center"/>
    </xf>
    <xf numFmtId="187" fontId="126" fillId="0" borderId="59" xfId="187" quotePrefix="1" applyNumberFormat="1" applyFont="1" applyBorder="1" applyAlignment="1">
      <alignment horizontal="center" vertical="center"/>
    </xf>
    <xf numFmtId="187" fontId="126" fillId="0" borderId="78" xfId="0" applyNumberFormat="1" applyFont="1" applyBorder="1" applyAlignment="1">
      <alignment horizontal="center"/>
    </xf>
    <xf numFmtId="0" fontId="126" fillId="0" borderId="79" xfId="0" applyFont="1" applyBorder="1" applyAlignment="1">
      <alignment horizontal="center" vertical="center"/>
    </xf>
    <xf numFmtId="187" fontId="126" fillId="0" borderId="75" xfId="0" applyNumberFormat="1" applyFont="1" applyBorder="1" applyAlignment="1">
      <alignment horizontal="center"/>
    </xf>
    <xf numFmtId="0" fontId="126" fillId="0" borderId="80" xfId="0" applyFont="1" applyBorder="1" applyAlignment="1">
      <alignment horizontal="center" vertical="center"/>
    </xf>
    <xf numFmtId="16" fontId="126" fillId="0" borderId="68" xfId="0" applyNumberFormat="1" applyFont="1" applyBorder="1" applyAlignment="1">
      <alignment horizontal="center" vertical="center"/>
    </xf>
    <xf numFmtId="187" fontId="126" fillId="0" borderId="68" xfId="185" quotePrefix="1" applyNumberFormat="1" applyFont="1" applyBorder="1" applyAlignment="1">
      <alignment horizontal="center" vertical="center"/>
    </xf>
    <xf numFmtId="187" fontId="126" fillId="0" borderId="68" xfId="187" quotePrefix="1" applyNumberFormat="1" applyFont="1" applyBorder="1" applyAlignment="1">
      <alignment horizontal="center" vertical="center"/>
    </xf>
    <xf numFmtId="187" fontId="126" fillId="0" borderId="76" xfId="0" applyNumberFormat="1" applyFont="1" applyBorder="1" applyAlignment="1">
      <alignment horizontal="center"/>
    </xf>
    <xf numFmtId="0" fontId="4" fillId="0" borderId="21" xfId="31" applyBorder="1" applyAlignment="1">
      <alignment horizontal="left" vertical="center"/>
    </xf>
    <xf numFmtId="184" fontId="4" fillId="0" borderId="21" xfId="19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84" fontId="4" fillId="25" borderId="21" xfId="190" applyNumberFormat="1" applyFont="1" applyFill="1" applyBorder="1" applyAlignment="1">
      <alignment horizontal="center" vertical="center"/>
    </xf>
    <xf numFmtId="183" fontId="135" fillId="35" borderId="21" xfId="190" applyNumberFormat="1" applyFont="1" applyFill="1" applyBorder="1" applyAlignment="1">
      <alignment horizontal="center" vertical="center"/>
    </xf>
    <xf numFmtId="183" fontId="135" fillId="0" borderId="21" xfId="190" applyNumberFormat="1" applyFont="1" applyBorder="1" applyAlignment="1">
      <alignment horizontal="center" vertical="center"/>
    </xf>
    <xf numFmtId="183" fontId="104" fillId="35" borderId="21" xfId="19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36" fillId="0" borderId="69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136" fillId="0" borderId="69" xfId="0" applyFont="1" applyBorder="1"/>
    <xf numFmtId="186" fontId="125" fillId="33" borderId="37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center"/>
    </xf>
    <xf numFmtId="0" fontId="124" fillId="0" borderId="75" xfId="262" applyFont="1" applyBorder="1" applyAlignment="1">
      <alignment horizontal="center" vertical="center"/>
    </xf>
    <xf numFmtId="187" fontId="126" fillId="0" borderId="25" xfId="0" applyNumberFormat="1" applyFont="1" applyBorder="1" applyAlignment="1">
      <alignment horizontal="center"/>
    </xf>
    <xf numFmtId="0" fontId="119" fillId="0" borderId="20" xfId="211" applyFont="1" applyBorder="1" applyAlignment="1">
      <alignment horizontal="center" vertical="center"/>
    </xf>
    <xf numFmtId="184" fontId="6" fillId="25" borderId="0" xfId="190" applyNumberFormat="1" applyFont="1" applyFill="1" applyAlignment="1">
      <alignment horizontal="center" vertical="center"/>
    </xf>
    <xf numFmtId="183" fontId="55" fillId="35" borderId="0" xfId="190" applyNumberFormat="1" applyFont="1" applyFill="1" applyAlignment="1">
      <alignment horizontal="center" vertical="center"/>
    </xf>
    <xf numFmtId="183" fontId="6" fillId="0" borderId="0" xfId="190" applyNumberFormat="1" applyFont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184" fontId="4" fillId="25" borderId="82" xfId="19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83" fontId="104" fillId="35" borderId="82" xfId="190" applyNumberFormat="1" applyFont="1" applyFill="1" applyBorder="1" applyAlignment="1">
      <alignment horizontal="center" vertical="center"/>
    </xf>
    <xf numFmtId="183" fontId="4" fillId="0" borderId="82" xfId="190" applyNumberFormat="1" applyFont="1" applyBorder="1" applyAlignment="1">
      <alignment horizontal="center" vertical="center"/>
    </xf>
    <xf numFmtId="0" fontId="4" fillId="0" borderId="82" xfId="0" applyFont="1" applyBorder="1" applyAlignment="1">
      <alignment vertical="center"/>
    </xf>
    <xf numFmtId="184" fontId="4" fillId="0" borderId="82" xfId="19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135" fillId="26" borderId="82" xfId="0" applyFont="1" applyFill="1" applyBorder="1" applyAlignment="1">
      <alignment vertical="center"/>
    </xf>
    <xf numFmtId="0" fontId="135" fillId="0" borderId="82" xfId="0" applyFont="1" applyBorder="1" applyAlignment="1">
      <alignment horizontal="center" vertical="center"/>
    </xf>
    <xf numFmtId="178" fontId="135" fillId="0" borderId="82" xfId="0" applyNumberFormat="1" applyFont="1" applyBorder="1" applyAlignment="1">
      <alignment horizontal="center" vertical="center"/>
    </xf>
    <xf numFmtId="16" fontId="135" fillId="0" borderId="82" xfId="0" applyNumberFormat="1" applyFont="1" applyBorder="1" applyAlignment="1">
      <alignment horizontal="center" vertical="center"/>
    </xf>
    <xf numFmtId="0" fontId="135" fillId="26" borderId="21" xfId="0" applyFont="1" applyFill="1" applyBorder="1" applyAlignment="1">
      <alignment vertical="center"/>
    </xf>
    <xf numFmtId="0" fontId="135" fillId="0" borderId="21" xfId="0" applyFont="1" applyBorder="1" applyAlignment="1">
      <alignment horizontal="center" vertical="center"/>
    </xf>
    <xf numFmtId="178" fontId="135" fillId="0" borderId="21" xfId="0" applyNumberFormat="1" applyFont="1" applyBorder="1" applyAlignment="1">
      <alignment horizontal="center" vertical="center"/>
    </xf>
    <xf numFmtId="16" fontId="135" fillId="0" borderId="21" xfId="0" applyNumberFormat="1" applyFont="1" applyBorder="1" applyAlignment="1">
      <alignment horizontal="center" vertical="center"/>
    </xf>
    <xf numFmtId="0" fontId="135" fillId="0" borderId="21" xfId="0" applyFont="1" applyBorder="1" applyAlignment="1">
      <alignment vertical="center"/>
    </xf>
    <xf numFmtId="0" fontId="120" fillId="26" borderId="0" xfId="274" applyFont="1" applyFill="1" applyAlignment="1">
      <alignment horizontal="left"/>
    </xf>
    <xf numFmtId="0" fontId="120" fillId="26" borderId="0" xfId="274" applyFont="1" applyFill="1" applyAlignment="1">
      <alignment horizontal="center"/>
    </xf>
    <xf numFmtId="0" fontId="6" fillId="26" borderId="0" xfId="213" applyFont="1" applyFill="1"/>
    <xf numFmtId="0" fontId="63" fillId="26" borderId="25" xfId="185" applyFont="1" applyFill="1" applyBorder="1" applyAlignment="1">
      <alignment horizontal="center"/>
    </xf>
    <xf numFmtId="0" fontId="12" fillId="26" borderId="0" xfId="219" applyFont="1" applyFill="1" applyAlignment="1">
      <alignment horizontal="center" vertical="center"/>
    </xf>
    <xf numFmtId="0" fontId="7" fillId="0" borderId="0" xfId="219" applyFont="1" applyAlignment="1">
      <alignment horizontal="left" vertical="center"/>
    </xf>
    <xf numFmtId="0" fontId="122" fillId="0" borderId="64" xfId="0" applyFont="1" applyBorder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0" fontId="122" fillId="0" borderId="85" xfId="0" applyFont="1" applyBorder="1" applyAlignment="1">
      <alignment horizontal="center" vertical="center"/>
    </xf>
    <xf numFmtId="0" fontId="122" fillId="0" borderId="69" xfId="0" applyFont="1" applyBorder="1" applyAlignment="1">
      <alignment horizontal="center" vertical="center"/>
    </xf>
    <xf numFmtId="0" fontId="63" fillId="26" borderId="59" xfId="185" applyFont="1" applyFill="1" applyBorder="1" applyAlignment="1">
      <alignment horizontal="center"/>
    </xf>
    <xf numFmtId="0" fontId="63" fillId="0" borderId="46" xfId="278" applyFont="1" applyBorder="1"/>
    <xf numFmtId="0" fontId="63" fillId="0" borderId="45" xfId="278" applyFont="1" applyBorder="1" applyAlignment="1">
      <alignment horizontal="center"/>
    </xf>
    <xf numFmtId="178" fontId="63" fillId="26" borderId="45" xfId="278" applyNumberFormat="1" applyFont="1" applyFill="1" applyBorder="1" applyAlignment="1">
      <alignment horizontal="center"/>
    </xf>
    <xf numFmtId="0" fontId="63" fillId="0" borderId="21" xfId="279" applyFont="1" applyBorder="1"/>
    <xf numFmtId="16" fontId="63" fillId="36" borderId="21" xfId="279" applyNumberFormat="1" applyFont="1" applyFill="1" applyBorder="1" applyAlignment="1">
      <alignment horizontal="center"/>
    </xf>
    <xf numFmtId="178" fontId="63" fillId="0" borderId="21" xfId="279" applyNumberFormat="1" applyFont="1" applyBorder="1" applyAlignment="1">
      <alignment horizontal="center"/>
    </xf>
    <xf numFmtId="0" fontId="63" fillId="0" borderId="68" xfId="279" applyFont="1" applyBorder="1"/>
    <xf numFmtId="16" fontId="63" fillId="36" borderId="68" xfId="279" applyNumberFormat="1" applyFont="1" applyFill="1" applyBorder="1" applyAlignment="1">
      <alignment horizontal="center"/>
    </xf>
    <xf numFmtId="178" fontId="63" fillId="0" borderId="68" xfId="279" applyNumberFormat="1" applyFont="1" applyBorder="1" applyAlignment="1">
      <alignment horizontal="center"/>
    </xf>
    <xf numFmtId="178" fontId="63" fillId="26" borderId="21" xfId="279" applyNumberFormat="1" applyFont="1" applyFill="1" applyBorder="1" applyAlignment="1">
      <alignment horizontal="center"/>
    </xf>
    <xf numFmtId="178" fontId="63" fillId="26" borderId="68" xfId="279" applyNumberFormat="1" applyFont="1" applyFill="1" applyBorder="1" applyAlignment="1">
      <alignment horizontal="center"/>
    </xf>
    <xf numFmtId="0" fontId="63" fillId="0" borderId="21" xfId="280" applyFont="1" applyBorder="1"/>
    <xf numFmtId="0" fontId="63" fillId="0" borderId="21" xfId="280" applyFont="1" applyBorder="1" applyAlignment="1">
      <alignment horizontal="center"/>
    </xf>
    <xf numFmtId="0" fontId="63" fillId="0" borderId="68" xfId="280" applyFont="1" applyBorder="1"/>
    <xf numFmtId="0" fontId="63" fillId="0" borderId="68" xfId="280" applyFont="1" applyBorder="1" applyAlignment="1">
      <alignment horizontal="center"/>
    </xf>
    <xf numFmtId="0" fontId="110" fillId="26" borderId="20" xfId="213" applyFont="1" applyFill="1" applyBorder="1" applyAlignment="1">
      <alignment horizontal="center" vertical="center"/>
    </xf>
    <xf numFmtId="0" fontId="137" fillId="26" borderId="20" xfId="274" applyFont="1" applyFill="1" applyBorder="1" applyAlignment="1">
      <alignment horizontal="center" vertical="center" wrapText="1"/>
    </xf>
    <xf numFmtId="0" fontId="138" fillId="26" borderId="20" xfId="274" applyFont="1" applyFill="1" applyBorder="1" applyAlignment="1">
      <alignment horizontal="center"/>
    </xf>
    <xf numFmtId="0" fontId="139" fillId="26" borderId="20" xfId="274" applyFont="1" applyFill="1" applyBorder="1" applyAlignment="1">
      <alignment horizontal="center"/>
    </xf>
    <xf numFmtId="0" fontId="63" fillId="26" borderId="21" xfId="280" applyFont="1" applyFill="1" applyBorder="1" applyAlignment="1">
      <alignment horizontal="center"/>
    </xf>
    <xf numFmtId="0" fontId="63" fillId="26" borderId="21" xfId="280" applyFont="1" applyFill="1" applyBorder="1"/>
    <xf numFmtId="178" fontId="63" fillId="26" borderId="21" xfId="280" applyNumberFormat="1" applyFont="1" applyFill="1" applyBorder="1" applyAlignment="1">
      <alignment horizontal="center"/>
    </xf>
    <xf numFmtId="178" fontId="63" fillId="26" borderId="68" xfId="280" applyNumberFormat="1" applyFont="1" applyFill="1" applyBorder="1" applyAlignment="1">
      <alignment horizontal="center"/>
    </xf>
    <xf numFmtId="177" fontId="72" fillId="24" borderId="39" xfId="0" applyNumberFormat="1" applyFont="1" applyFill="1" applyBorder="1" applyAlignment="1">
      <alignment horizontal="center" vertical="center"/>
    </xf>
    <xf numFmtId="0" fontId="72" fillId="24" borderId="39" xfId="0" applyFont="1" applyFill="1" applyBorder="1" applyAlignment="1">
      <alignment horizontal="center" vertical="center"/>
    </xf>
    <xf numFmtId="176" fontId="72" fillId="24" borderId="39" xfId="0" applyNumberFormat="1" applyFont="1" applyFill="1" applyBorder="1" applyAlignment="1">
      <alignment horizontal="center" vertical="center"/>
    </xf>
    <xf numFmtId="0" fontId="63" fillId="0" borderId="0" xfId="278" applyFont="1" applyAlignment="1">
      <alignment horizontal="center"/>
    </xf>
    <xf numFmtId="178" fontId="63" fillId="26" borderId="0" xfId="278" applyNumberFormat="1" applyFont="1" applyFill="1" applyAlignment="1">
      <alignment horizontal="center"/>
    </xf>
    <xf numFmtId="0" fontId="110" fillId="0" borderId="0" xfId="213" applyFont="1" applyAlignment="1">
      <alignment vertical="center"/>
    </xf>
    <xf numFmtId="0" fontId="142" fillId="0" borderId="0" xfId="282" applyFont="1" applyAlignment="1">
      <alignment horizontal="center"/>
    </xf>
    <xf numFmtId="0" fontId="141" fillId="0" borderId="0" xfId="282" applyFont="1" applyAlignment="1">
      <alignment horizontal="center"/>
    </xf>
    <xf numFmtId="0" fontId="59" fillId="0" borderId="0" xfId="219" applyFont="1" applyAlignment="1">
      <alignment horizontal="center" vertical="center"/>
    </xf>
    <xf numFmtId="0" fontId="7" fillId="0" borderId="0" xfId="219" applyFont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/>
    </xf>
    <xf numFmtId="187" fontId="96" fillId="0" borderId="21" xfId="0" applyNumberFormat="1" applyFont="1" applyBorder="1" applyAlignment="1">
      <alignment horizontal="center"/>
    </xf>
    <xf numFmtId="16" fontId="96" fillId="0" borderId="21" xfId="0" applyNumberFormat="1" applyFont="1" applyBorder="1" applyAlignment="1">
      <alignment horizontal="center"/>
    </xf>
    <xf numFmtId="0" fontId="144" fillId="0" borderId="0" xfId="0" applyFont="1" applyAlignment="1">
      <alignment horizontal="left"/>
    </xf>
    <xf numFmtId="0" fontId="144" fillId="0" borderId="0" xfId="219" applyFont="1" applyAlignment="1">
      <alignment horizontal="center"/>
    </xf>
    <xf numFmtId="0" fontId="14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5" fillId="0" borderId="0" xfId="235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63" fillId="0" borderId="0" xfId="219" applyFont="1" applyAlignment="1">
      <alignment horizontal="center" vertical="center"/>
    </xf>
    <xf numFmtId="181" fontId="65" fillId="0" borderId="0" xfId="0" applyNumberFormat="1" applyFont="1" applyAlignment="1">
      <alignment horizontal="left" vertical="center"/>
    </xf>
    <xf numFmtId="177" fontId="107" fillId="24" borderId="0" xfId="0" applyNumberFormat="1" applyFont="1" applyFill="1" applyAlignment="1">
      <alignment horizontal="center" vertical="center"/>
    </xf>
    <xf numFmtId="176" fontId="107" fillId="24" borderId="0" xfId="0" applyNumberFormat="1" applyFont="1" applyFill="1" applyAlignment="1">
      <alignment horizontal="center" vertical="center"/>
    </xf>
    <xf numFmtId="0" fontId="146" fillId="38" borderId="0" xfId="0" applyFont="1" applyFill="1"/>
    <xf numFmtId="0" fontId="146" fillId="38" borderId="0" xfId="0" applyFont="1" applyFill="1" applyAlignment="1">
      <alignment horizontal="center"/>
    </xf>
    <xf numFmtId="0" fontId="147" fillId="38" borderId="0" xfId="0" applyFont="1" applyFill="1" applyAlignment="1">
      <alignment horizontal="center"/>
    </xf>
    <xf numFmtId="16" fontId="146" fillId="38" borderId="0" xfId="0" applyNumberFormat="1" applyFont="1" applyFill="1" applyAlignment="1">
      <alignment horizontal="center"/>
    </xf>
    <xf numFmtId="16" fontId="148" fillId="38" borderId="0" xfId="0" applyNumberFormat="1" applyFont="1" applyFill="1" applyAlignment="1">
      <alignment horizontal="center"/>
    </xf>
    <xf numFmtId="178" fontId="114" fillId="26" borderId="21" xfId="0" applyNumberFormat="1" applyFont="1" applyFill="1" applyBorder="1" applyAlignment="1">
      <alignment horizontal="center"/>
    </xf>
    <xf numFmtId="178" fontId="114" fillId="26" borderId="68" xfId="0" applyNumberFormat="1" applyFont="1" applyFill="1" applyBorder="1" applyAlignment="1">
      <alignment horizontal="center"/>
    </xf>
    <xf numFmtId="0" fontId="114" fillId="26" borderId="21" xfId="0" applyFont="1" applyFill="1" applyBorder="1"/>
    <xf numFmtId="16" fontId="114" fillId="26" borderId="21" xfId="0" applyNumberFormat="1" applyFont="1" applyFill="1" applyBorder="1" applyAlignment="1">
      <alignment horizontal="center"/>
    </xf>
    <xf numFmtId="16" fontId="114" fillId="26" borderId="21" xfId="0" applyNumberFormat="1" applyFont="1" applyFill="1" applyBorder="1" applyAlignment="1">
      <alignment horizontal="right"/>
    </xf>
    <xf numFmtId="0" fontId="114" fillId="26" borderId="68" xfId="0" applyFont="1" applyFill="1" applyBorder="1"/>
    <xf numFmtId="16" fontId="114" fillId="26" borderId="68" xfId="0" applyNumberFormat="1" applyFont="1" applyFill="1" applyBorder="1" applyAlignment="1">
      <alignment horizontal="center"/>
    </xf>
    <xf numFmtId="16" fontId="114" fillId="26" borderId="68" xfId="0" applyNumberFormat="1" applyFont="1" applyFill="1" applyBorder="1" applyAlignment="1">
      <alignment horizontal="right"/>
    </xf>
    <xf numFmtId="178" fontId="65" fillId="0" borderId="0" xfId="219" applyNumberFormat="1" applyFont="1" applyAlignment="1">
      <alignment horizontal="right" vertical="center"/>
    </xf>
    <xf numFmtId="181" fontId="65" fillId="0" borderId="0" xfId="0" applyNumberFormat="1" applyFont="1" applyAlignment="1">
      <alignment horizontal="center" vertical="center"/>
    </xf>
    <xf numFmtId="0" fontId="104" fillId="24" borderId="0" xfId="219" applyFont="1" applyFill="1" applyAlignment="1">
      <alignment horizontal="left" vertic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2" fillId="0" borderId="0" xfId="219" applyFont="1" applyAlignment="1">
      <alignment horizontal="center" vertical="center"/>
    </xf>
    <xf numFmtId="0" fontId="151" fillId="24" borderId="0" xfId="219" applyFont="1" applyFill="1" applyAlignment="1">
      <alignment horizontal="left" vertical="center"/>
    </xf>
    <xf numFmtId="0" fontId="12" fillId="0" borderId="0" xfId="219" applyFont="1" applyAlignment="1">
      <alignment horizontal="center"/>
    </xf>
    <xf numFmtId="0" fontId="153" fillId="0" borderId="0" xfId="219" applyFont="1" applyAlignment="1">
      <alignment horizontal="center"/>
    </xf>
    <xf numFmtId="0" fontId="96" fillId="0" borderId="0" xfId="219" applyFont="1"/>
    <xf numFmtId="178" fontId="96" fillId="0" borderId="0" xfId="219" applyNumberFormat="1" applyFont="1" applyAlignment="1">
      <alignment horizontal="center" vertical="center"/>
    </xf>
    <xf numFmtId="0" fontId="154" fillId="0" borderId="0" xfId="219" applyFont="1" applyAlignment="1">
      <alignment horizontal="center"/>
    </xf>
    <xf numFmtId="0" fontId="96" fillId="0" borderId="0" xfId="219" applyFont="1" applyAlignment="1">
      <alignment horizontal="center"/>
    </xf>
    <xf numFmtId="0" fontId="12" fillId="0" borderId="0" xfId="219" applyFont="1" applyAlignment="1">
      <alignment vertical="center"/>
    </xf>
    <xf numFmtId="0" fontId="155" fillId="0" borderId="0" xfId="219" applyFont="1"/>
    <xf numFmtId="0" fontId="155" fillId="0" borderId="0" xfId="219" applyFont="1" applyAlignment="1">
      <alignment horizontal="center"/>
    </xf>
    <xf numFmtId="16" fontId="96" fillId="0" borderId="0" xfId="0" applyNumberFormat="1" applyFont="1" applyAlignment="1">
      <alignment horizontal="center" vertical="center"/>
    </xf>
    <xf numFmtId="0" fontId="117" fillId="0" borderId="0" xfId="219" applyFont="1" applyAlignment="1">
      <alignment vertical="center"/>
    </xf>
    <xf numFmtId="0" fontId="96" fillId="26" borderId="0" xfId="0" applyFont="1" applyFill="1" applyAlignment="1">
      <alignment horizontal="center" vertical="center"/>
    </xf>
    <xf numFmtId="0" fontId="96" fillId="26" borderId="0" xfId="0" quotePrefix="1" applyFont="1" applyFill="1" applyAlignment="1">
      <alignment horizontal="center" vertical="center"/>
    </xf>
    <xf numFmtId="178" fontId="96" fillId="26" borderId="0" xfId="0" applyNumberFormat="1" applyFont="1" applyFill="1" applyAlignment="1">
      <alignment horizontal="center" vertical="center"/>
    </xf>
    <xf numFmtId="16" fontId="96" fillId="26" borderId="0" xfId="0" applyNumberFormat="1" applyFont="1" applyFill="1" applyAlignment="1">
      <alignment horizontal="center" vertical="center"/>
    </xf>
    <xf numFmtId="16" fontId="96" fillId="26" borderId="0" xfId="219" applyNumberFormat="1" applyFont="1" applyFill="1" applyAlignment="1">
      <alignment horizontal="center"/>
    </xf>
    <xf numFmtId="0" fontId="134" fillId="0" borderId="0" xfId="0" applyFont="1" applyAlignment="1">
      <alignment vertical="center"/>
    </xf>
    <xf numFmtId="0" fontId="156" fillId="0" borderId="0" xfId="0" applyFont="1" applyAlignment="1">
      <alignment horizontal="center" vertical="center"/>
    </xf>
    <xf numFmtId="0" fontId="156" fillId="0" borderId="0" xfId="219" applyFont="1" applyAlignment="1">
      <alignment horizontal="center" vertical="center"/>
    </xf>
    <xf numFmtId="0" fontId="155" fillId="0" borderId="0" xfId="219" applyFont="1" applyAlignment="1">
      <alignment vertical="center"/>
    </xf>
    <xf numFmtId="0" fontId="157" fillId="0" borderId="0" xfId="0" applyFont="1"/>
    <xf numFmtId="0" fontId="96" fillId="0" borderId="0" xfId="0" applyFont="1" applyAlignment="1">
      <alignment vertical="center"/>
    </xf>
    <xf numFmtId="0" fontId="158" fillId="0" borderId="0" xfId="0" applyFont="1"/>
    <xf numFmtId="0" fontId="3" fillId="0" borderId="0" xfId="0" applyFont="1"/>
    <xf numFmtId="0" fontId="96" fillId="0" borderId="0" xfId="0" quotePrefix="1" applyFont="1" applyAlignment="1">
      <alignment vertical="center"/>
    </xf>
    <xf numFmtId="0" fontId="155" fillId="0" borderId="0" xfId="0" applyFont="1" applyAlignment="1">
      <alignment horizontal="center" vertical="center"/>
    </xf>
    <xf numFmtId="0" fontId="156" fillId="0" borderId="0" xfId="0" applyFont="1" applyAlignment="1">
      <alignment horizontal="center"/>
    </xf>
    <xf numFmtId="0" fontId="156" fillId="0" borderId="0" xfId="219" applyFont="1" applyAlignment="1">
      <alignment horizontal="center"/>
    </xf>
    <xf numFmtId="178" fontId="12" fillId="0" borderId="0" xfId="219" applyNumberFormat="1" applyFont="1" applyAlignment="1">
      <alignment horizontal="center"/>
    </xf>
    <xf numFmtId="0" fontId="152" fillId="0" borderId="0" xfId="219" applyFont="1" applyAlignment="1">
      <alignment horizontal="left" vertical="center"/>
    </xf>
    <xf numFmtId="0" fontId="96" fillId="0" borderId="0" xfId="217" applyFont="1"/>
    <xf numFmtId="0" fontId="160" fillId="0" borderId="0" xfId="217" applyFont="1"/>
    <xf numFmtId="0" fontId="64" fillId="24" borderId="0" xfId="219" applyFont="1" applyFill="1" applyAlignment="1">
      <alignment vertical="center"/>
    </xf>
    <xf numFmtId="0" fontId="151" fillId="0" borderId="0" xfId="219" applyFont="1" applyAlignment="1">
      <alignment horizontal="left" vertical="center"/>
    </xf>
    <xf numFmtId="176" fontId="72" fillId="24" borderId="0" xfId="0" applyNumberFormat="1" applyFont="1" applyFill="1" applyAlignment="1">
      <alignment horizontal="center" vertical="center"/>
    </xf>
    <xf numFmtId="188" fontId="162" fillId="0" borderId="21" xfId="0" applyNumberFormat="1" applyFont="1" applyBorder="1" applyAlignment="1">
      <alignment horizontal="center" vertical="center" wrapText="1"/>
    </xf>
    <xf numFmtId="0" fontId="107" fillId="0" borderId="21" xfId="219" applyFont="1" applyBorder="1" applyAlignment="1">
      <alignment horizontal="center"/>
    </xf>
    <xf numFmtId="178" fontId="107" fillId="0" borderId="21" xfId="219" applyNumberFormat="1" applyFont="1" applyBorder="1" applyAlignment="1">
      <alignment horizontal="center"/>
    </xf>
    <xf numFmtId="188" fontId="107" fillId="0" borderId="21" xfId="219" applyNumberFormat="1" applyFont="1" applyBorder="1" applyAlignment="1">
      <alignment horizontal="center"/>
    </xf>
    <xf numFmtId="0" fontId="104" fillId="0" borderId="0" xfId="0" applyFont="1" applyAlignment="1">
      <alignment horizontal="center"/>
    </xf>
    <xf numFmtId="177" fontId="72" fillId="24" borderId="0" xfId="0" applyNumberFormat="1" applyFont="1" applyFill="1" applyAlignment="1">
      <alignment horizontal="center" vertical="center"/>
    </xf>
    <xf numFmtId="0" fontId="72" fillId="24" borderId="0" xfId="0" applyFont="1" applyFill="1" applyAlignment="1">
      <alignment horizontal="center" vertical="center"/>
    </xf>
    <xf numFmtId="177" fontId="107" fillId="24" borderId="0" xfId="0" applyNumberFormat="1" applyFont="1" applyFill="1" applyAlignment="1">
      <alignment horizontal="left" vertical="center"/>
    </xf>
    <xf numFmtId="0" fontId="110" fillId="0" borderId="0" xfId="0" applyFont="1" applyAlignment="1">
      <alignment horizontal="center" vertical="center" wrapText="1"/>
    </xf>
    <xf numFmtId="0" fontId="110" fillId="0" borderId="20" xfId="170" applyFont="1" applyBorder="1" applyAlignment="1">
      <alignment horizontal="center" vertical="center" wrapText="1"/>
    </xf>
    <xf numFmtId="0" fontId="110" fillId="0" borderId="0" xfId="170" applyFont="1" applyAlignment="1">
      <alignment horizontal="center" vertical="center" wrapText="1"/>
    </xf>
    <xf numFmtId="178" fontId="65" fillId="26" borderId="20" xfId="219" applyNumberFormat="1" applyFont="1" applyFill="1" applyBorder="1" applyAlignment="1">
      <alignment horizontal="center" vertical="center"/>
    </xf>
    <xf numFmtId="16" fontId="65" fillId="26" borderId="0" xfId="219" applyNumberFormat="1" applyFont="1" applyFill="1" applyAlignment="1">
      <alignment horizontal="center"/>
    </xf>
    <xf numFmtId="0" fontId="96" fillId="26" borderId="0" xfId="219" applyFont="1" applyFill="1"/>
    <xf numFmtId="0" fontId="110" fillId="26" borderId="0" xfId="170" applyFont="1" applyFill="1" applyAlignment="1">
      <alignment horizontal="center" vertical="center"/>
    </xf>
    <xf numFmtId="0" fontId="96" fillId="26" borderId="0" xfId="219" applyFont="1" applyFill="1" applyAlignment="1">
      <alignment horizontal="center"/>
    </xf>
    <xf numFmtId="0" fontId="94" fillId="0" borderId="0" xfId="219" applyFont="1" applyAlignment="1">
      <alignment horizontal="center" vertical="center"/>
    </xf>
    <xf numFmtId="0" fontId="159" fillId="0" borderId="0" xfId="219" applyFont="1" applyAlignment="1">
      <alignment horizontal="center" vertical="center"/>
    </xf>
    <xf numFmtId="0" fontId="96" fillId="0" borderId="0" xfId="219" applyFont="1" applyAlignment="1">
      <alignment horizontal="center" vertical="center"/>
    </xf>
    <xf numFmtId="0" fontId="151" fillId="0" borderId="0" xfId="0" applyFont="1" applyAlignment="1">
      <alignment horizontal="left" vertical="center"/>
    </xf>
    <xf numFmtId="0" fontId="110" fillId="26" borderId="0" xfId="0" applyFont="1" applyFill="1" applyAlignment="1">
      <alignment horizontal="center" vertical="center" wrapText="1"/>
    </xf>
    <xf numFmtId="0" fontId="165" fillId="0" borderId="0" xfId="219" applyFont="1" applyAlignment="1">
      <alignment horizontal="right" vertical="center"/>
    </xf>
    <xf numFmtId="0" fontId="3" fillId="38" borderId="0" xfId="170" applyFont="1" applyFill="1"/>
    <xf numFmtId="0" fontId="163" fillId="40" borderId="0" xfId="0" applyFont="1" applyFill="1" applyAlignment="1">
      <alignment vertical="center"/>
    </xf>
    <xf numFmtId="0" fontId="166" fillId="38" borderId="0" xfId="170" applyFont="1" applyFill="1"/>
    <xf numFmtId="0" fontId="65" fillId="38" borderId="0" xfId="170" applyFont="1" applyFill="1"/>
    <xf numFmtId="0" fontId="76" fillId="38" borderId="0" xfId="170" applyFont="1" applyFill="1"/>
    <xf numFmtId="178" fontId="65" fillId="26" borderId="0" xfId="219" applyNumberFormat="1" applyFont="1" applyFill="1" applyAlignment="1">
      <alignment horizontal="center" vertical="center"/>
    </xf>
    <xf numFmtId="0" fontId="7" fillId="26" borderId="0" xfId="170" applyFont="1" applyFill="1"/>
    <xf numFmtId="0" fontId="7" fillId="26" borderId="0" xfId="170" applyFont="1" applyFill="1" applyAlignment="1">
      <alignment horizontal="left"/>
    </xf>
    <xf numFmtId="189" fontId="7" fillId="26" borderId="0" xfId="170" applyNumberFormat="1" applyFont="1" applyFill="1" applyAlignment="1">
      <alignment horizontal="left"/>
    </xf>
    <xf numFmtId="0" fontId="114" fillId="26" borderId="20" xfId="170" applyFont="1" applyFill="1" applyBorder="1" applyAlignment="1">
      <alignment horizontal="center" vertical="center"/>
    </xf>
    <xf numFmtId="0" fontId="164" fillId="26" borderId="20" xfId="170" applyFont="1" applyFill="1" applyBorder="1" applyAlignment="1">
      <alignment horizontal="center" vertical="center"/>
    </xf>
    <xf numFmtId="0" fontId="162" fillId="0" borderId="21" xfId="0" applyFont="1" applyBorder="1" applyAlignment="1">
      <alignment horizontal="center" vertical="center"/>
    </xf>
    <xf numFmtId="0" fontId="162" fillId="0" borderId="21" xfId="0" applyFont="1" applyBorder="1" applyAlignment="1">
      <alignment horizontal="center" vertical="center" wrapText="1"/>
    </xf>
    <xf numFmtId="0" fontId="160" fillId="0" borderId="0" xfId="219" applyFont="1" applyAlignment="1">
      <alignment horizontal="center"/>
    </xf>
    <xf numFmtId="0" fontId="168" fillId="24" borderId="0" xfId="219" applyFont="1" applyFill="1" applyAlignment="1">
      <alignment horizontal="center" vertical="center"/>
    </xf>
    <xf numFmtId="190" fontId="63" fillId="0" borderId="0" xfId="213" applyNumberFormat="1" applyFont="1" applyAlignment="1">
      <alignment horizontal="center" vertical="center"/>
    </xf>
    <xf numFmtId="181" fontId="63" fillId="0" borderId="0" xfId="213" applyNumberFormat="1" applyFont="1" applyAlignment="1">
      <alignment horizontal="right" vertical="center"/>
    </xf>
    <xf numFmtId="0" fontId="65" fillId="24" borderId="0" xfId="171" applyFont="1" applyFill="1" applyAlignment="1">
      <alignment horizontal="center" vertical="center"/>
    </xf>
    <xf numFmtId="15" fontId="96" fillId="0" borderId="0" xfId="217" applyNumberFormat="1" applyFont="1" applyAlignment="1">
      <alignment horizontal="center" vertical="center"/>
    </xf>
    <xf numFmtId="189" fontId="7" fillId="26" borderId="0" xfId="170" applyNumberFormat="1" applyFont="1" applyFill="1" applyAlignment="1">
      <alignment horizontal="center"/>
    </xf>
    <xf numFmtId="178" fontId="161" fillId="0" borderId="0" xfId="0" applyNumberFormat="1" applyFont="1" applyAlignment="1">
      <alignment horizontal="center"/>
    </xf>
    <xf numFmtId="178" fontId="161" fillId="24" borderId="0" xfId="0" quotePrefix="1" applyNumberFormat="1" applyFont="1" applyFill="1" applyAlignment="1">
      <alignment horizontal="center"/>
    </xf>
    <xf numFmtId="178" fontId="148" fillId="26" borderId="0" xfId="0" applyNumberFormat="1" applyFont="1" applyFill="1" applyAlignment="1">
      <alignment horizontal="center"/>
    </xf>
    <xf numFmtId="0" fontId="114" fillId="26" borderId="25" xfId="170" applyFont="1" applyFill="1" applyBorder="1" applyAlignment="1">
      <alignment horizontal="center" vertical="center"/>
    </xf>
    <xf numFmtId="16" fontId="65" fillId="24" borderId="89" xfId="171" applyNumberFormat="1" applyFont="1" applyFill="1" applyBorder="1" applyAlignment="1">
      <alignment horizontal="center" vertical="center"/>
    </xf>
    <xf numFmtId="16" fontId="107" fillId="24" borderId="89" xfId="171" applyNumberFormat="1" applyFont="1" applyFill="1" applyBorder="1" applyAlignment="1">
      <alignment horizontal="center" vertical="center"/>
    </xf>
    <xf numFmtId="178" fontId="172" fillId="26" borderId="89" xfId="0" applyNumberFormat="1" applyFont="1" applyFill="1" applyBorder="1" applyAlignment="1">
      <alignment horizontal="center"/>
    </xf>
    <xf numFmtId="178" fontId="172" fillId="0" borderId="89" xfId="0" applyNumberFormat="1" applyFont="1" applyBorder="1" applyAlignment="1">
      <alignment horizontal="center"/>
    </xf>
    <xf numFmtId="0" fontId="107" fillId="24" borderId="89" xfId="171" applyFont="1" applyFill="1" applyBorder="1" applyAlignment="1">
      <alignment horizontal="center" vertical="center"/>
    </xf>
    <xf numFmtId="0" fontId="114" fillId="0" borderId="25" xfId="170" applyFont="1" applyBorder="1" applyAlignment="1">
      <alignment horizontal="center" vertical="center"/>
    </xf>
    <xf numFmtId="0" fontId="7" fillId="26" borderId="21" xfId="170" applyFont="1" applyFill="1" applyBorder="1" applyAlignment="1">
      <alignment horizontal="center"/>
    </xf>
    <xf numFmtId="189" fontId="7" fillId="26" borderId="21" xfId="170" applyNumberFormat="1" applyFont="1" applyFill="1" applyBorder="1" applyAlignment="1">
      <alignment horizontal="center"/>
    </xf>
    <xf numFmtId="178" fontId="104" fillId="0" borderId="0" xfId="219" applyNumberFormat="1" applyFont="1" applyAlignment="1">
      <alignment horizontal="center"/>
    </xf>
    <xf numFmtId="188" fontId="104" fillId="0" borderId="0" xfId="219" applyNumberFormat="1" applyFont="1" applyAlignment="1">
      <alignment horizontal="center"/>
    </xf>
    <xf numFmtId="0" fontId="117" fillId="26" borderId="0" xfId="219" applyFont="1" applyFill="1" applyAlignment="1">
      <alignment vertical="center"/>
    </xf>
    <xf numFmtId="0" fontId="109" fillId="26" borderId="0" xfId="0" applyFont="1" applyFill="1"/>
    <xf numFmtId="0" fontId="6" fillId="26" borderId="0" xfId="170" applyFont="1" applyFill="1" applyAlignment="1">
      <alignment horizontal="left"/>
    </xf>
    <xf numFmtId="0" fontId="114" fillId="26" borderId="21" xfId="170" applyFont="1" applyFill="1" applyBorder="1" applyAlignment="1">
      <alignment horizontal="center" vertical="center"/>
    </xf>
    <xf numFmtId="0" fontId="175" fillId="0" borderId="0" xfId="219" applyFont="1" applyAlignment="1">
      <alignment horizontal="center" wrapText="1"/>
    </xf>
    <xf numFmtId="0" fontId="175" fillId="0" borderId="0" xfId="219" applyFont="1" applyAlignment="1">
      <alignment horizontal="center"/>
    </xf>
    <xf numFmtId="0" fontId="176" fillId="0" borderId="0" xfId="219" applyFont="1"/>
    <xf numFmtId="0" fontId="177" fillId="0" borderId="0" xfId="219" applyFont="1" applyAlignment="1">
      <alignment horizontal="center" vertical="center"/>
    </xf>
    <xf numFmtId="0" fontId="177" fillId="0" borderId="0" xfId="219" applyFont="1" applyAlignment="1">
      <alignment vertical="center"/>
    </xf>
    <xf numFmtId="0" fontId="176" fillId="0" borderId="0" xfId="219" applyFont="1" applyAlignment="1">
      <alignment horizontal="center" vertical="center"/>
    </xf>
    <xf numFmtId="0" fontId="176" fillId="0" borderId="0" xfId="219" applyFont="1" applyAlignment="1">
      <alignment horizontal="center"/>
    </xf>
    <xf numFmtId="0" fontId="178" fillId="0" borderId="0" xfId="0" applyFont="1"/>
    <xf numFmtId="0" fontId="179" fillId="0" borderId="0" xfId="0" applyFont="1"/>
    <xf numFmtId="0" fontId="180" fillId="24" borderId="0" xfId="0" applyFont="1" applyFill="1"/>
    <xf numFmtId="0" fontId="181" fillId="0" borderId="0" xfId="219" applyFont="1" applyAlignment="1">
      <alignment horizontal="left" vertical="center"/>
    </xf>
    <xf numFmtId="0" fontId="182" fillId="24" borderId="0" xfId="0" applyFont="1" applyFill="1"/>
    <xf numFmtId="0" fontId="183" fillId="0" borderId="0" xfId="0" applyFont="1"/>
    <xf numFmtId="0" fontId="184" fillId="0" borderId="0" xfId="219" applyFont="1" applyAlignment="1">
      <alignment horizontal="center" vertical="center"/>
    </xf>
    <xf numFmtId="178" fontId="176" fillId="0" borderId="0" xfId="219" applyNumberFormat="1" applyFont="1" applyAlignment="1">
      <alignment horizontal="center" vertical="center"/>
    </xf>
    <xf numFmtId="0" fontId="185" fillId="0" borderId="0" xfId="219" applyFont="1" applyAlignment="1">
      <alignment horizontal="center" vertical="center"/>
    </xf>
    <xf numFmtId="181" fontId="186" fillId="0" borderId="0" xfId="0" applyNumberFormat="1" applyFont="1" applyAlignment="1">
      <alignment horizontal="left" vertical="center"/>
    </xf>
    <xf numFmtId="0" fontId="187" fillId="24" borderId="21" xfId="0" applyFont="1" applyFill="1" applyBorder="1" applyAlignment="1">
      <alignment horizontal="center" vertical="center"/>
    </xf>
    <xf numFmtId="0" fontId="187" fillId="24" borderId="25" xfId="0" applyFont="1" applyFill="1" applyBorder="1" applyAlignment="1">
      <alignment horizontal="center" vertical="center" wrapText="1"/>
    </xf>
    <xf numFmtId="0" fontId="187" fillId="24" borderId="25" xfId="0" applyFont="1" applyFill="1" applyBorder="1" applyAlignment="1">
      <alignment horizontal="center" vertical="center"/>
    </xf>
    <xf numFmtId="0" fontId="187" fillId="0" borderId="25" xfId="0" applyFont="1" applyBorder="1" applyAlignment="1">
      <alignment horizontal="center" vertical="center" wrapText="1"/>
    </xf>
    <xf numFmtId="0" fontId="182" fillId="26" borderId="22" xfId="0" applyFont="1" applyFill="1" applyBorder="1" applyAlignment="1">
      <alignment horizontal="center" vertical="center"/>
    </xf>
    <xf numFmtId="16" fontId="182" fillId="24" borderId="25" xfId="0" applyNumberFormat="1" applyFont="1" applyFill="1" applyBorder="1" applyAlignment="1">
      <alignment horizontal="center" vertical="center"/>
    </xf>
    <xf numFmtId="0" fontId="182" fillId="26" borderId="22" xfId="0" quotePrefix="1" applyFont="1" applyFill="1" applyBorder="1" applyAlignment="1">
      <alignment horizontal="center" vertical="center"/>
    </xf>
    <xf numFmtId="16" fontId="182" fillId="26" borderId="21" xfId="0" applyNumberFormat="1" applyFont="1" applyFill="1" applyBorder="1" applyAlignment="1">
      <alignment horizontal="center" vertical="center"/>
    </xf>
    <xf numFmtId="182" fontId="182" fillId="39" borderId="21" xfId="0" applyNumberFormat="1" applyFont="1" applyFill="1" applyBorder="1" applyAlignment="1">
      <alignment horizontal="center" vertical="center"/>
    </xf>
    <xf numFmtId="0" fontId="182" fillId="39" borderId="21" xfId="0" applyFont="1" applyFill="1" applyBorder="1" applyAlignment="1">
      <alignment horizontal="center" vertical="center"/>
    </xf>
    <xf numFmtId="16" fontId="182" fillId="39" borderId="21" xfId="0" applyNumberFormat="1" applyFont="1" applyFill="1" applyBorder="1" applyAlignment="1">
      <alignment horizontal="center" vertical="center"/>
    </xf>
    <xf numFmtId="177" fontId="182" fillId="0" borderId="45" xfId="0" applyNumberFormat="1" applyFont="1" applyBorder="1" applyAlignment="1">
      <alignment horizontal="center" vertical="center"/>
    </xf>
    <xf numFmtId="0" fontId="182" fillId="0" borderId="45" xfId="0" quotePrefix="1" applyFont="1" applyBorder="1" applyAlignment="1">
      <alignment horizontal="center" vertical="center"/>
    </xf>
    <xf numFmtId="16" fontId="182" fillId="0" borderId="45" xfId="0" applyNumberFormat="1" applyFont="1" applyBorder="1" applyAlignment="1">
      <alignment horizontal="center" vertical="center"/>
    </xf>
    <xf numFmtId="182" fontId="182" fillId="0" borderId="45" xfId="0" applyNumberFormat="1" applyFont="1" applyBorder="1" applyAlignment="1">
      <alignment horizontal="center" vertical="center"/>
    </xf>
    <xf numFmtId="176" fontId="182" fillId="26" borderId="21" xfId="0" applyNumberFormat="1" applyFont="1" applyFill="1" applyBorder="1" applyAlignment="1">
      <alignment horizontal="center" vertical="center"/>
    </xf>
    <xf numFmtId="182" fontId="182" fillId="26" borderId="21" xfId="0" applyNumberFormat="1" applyFont="1" applyFill="1" applyBorder="1" applyAlignment="1">
      <alignment horizontal="center" vertical="center"/>
    </xf>
    <xf numFmtId="0" fontId="182" fillId="0" borderId="45" xfId="0" applyFont="1" applyBorder="1" applyAlignment="1">
      <alignment horizontal="center" vertical="center"/>
    </xf>
    <xf numFmtId="176" fontId="182" fillId="26" borderId="45" xfId="0" applyNumberFormat="1" applyFont="1" applyFill="1" applyBorder="1" applyAlignment="1">
      <alignment horizontal="center" vertical="center"/>
    </xf>
    <xf numFmtId="182" fontId="182" fillId="26" borderId="45" xfId="0" applyNumberFormat="1" applyFont="1" applyFill="1" applyBorder="1" applyAlignment="1">
      <alignment horizontal="center" vertical="center"/>
    </xf>
    <xf numFmtId="16" fontId="182" fillId="26" borderId="26" xfId="0" applyNumberFormat="1" applyFont="1" applyFill="1" applyBorder="1" applyAlignment="1">
      <alignment horizontal="center" vertical="center"/>
    </xf>
    <xf numFmtId="0" fontId="182" fillId="26" borderId="22" xfId="170" applyFont="1" applyFill="1" applyBorder="1" applyAlignment="1">
      <alignment horizontal="center" vertical="center"/>
    </xf>
    <xf numFmtId="0" fontId="190" fillId="26" borderId="22" xfId="170" applyFont="1" applyFill="1" applyBorder="1" applyAlignment="1">
      <alignment horizontal="center" vertical="center"/>
    </xf>
    <xf numFmtId="177" fontId="182" fillId="26" borderId="46" xfId="170" applyNumberFormat="1" applyFont="1" applyFill="1" applyBorder="1" applyAlignment="1">
      <alignment horizontal="center" vertical="center"/>
    </xf>
    <xf numFmtId="0" fontId="182" fillId="26" borderId="45" xfId="170" applyFont="1" applyFill="1" applyBorder="1" applyAlignment="1">
      <alignment horizontal="center" vertical="center"/>
    </xf>
    <xf numFmtId="177" fontId="182" fillId="26" borderId="37" xfId="170" applyNumberFormat="1" applyFont="1" applyFill="1" applyBorder="1" applyAlignment="1">
      <alignment horizontal="center" vertical="center"/>
    </xf>
    <xf numFmtId="0" fontId="182" fillId="26" borderId="18" xfId="170" applyFont="1" applyFill="1" applyBorder="1" applyAlignment="1">
      <alignment horizontal="center" vertical="center"/>
    </xf>
    <xf numFmtId="176" fontId="182" fillId="26" borderId="18" xfId="0" applyNumberFormat="1" applyFont="1" applyFill="1" applyBorder="1" applyAlignment="1">
      <alignment horizontal="center" vertical="center"/>
    </xf>
    <xf numFmtId="182" fontId="182" fillId="26" borderId="18" xfId="0" applyNumberFormat="1" applyFont="1" applyFill="1" applyBorder="1" applyAlignment="1">
      <alignment horizontal="center" vertical="center"/>
    </xf>
    <xf numFmtId="16" fontId="182" fillId="26" borderId="47" xfId="0" applyNumberFormat="1" applyFont="1" applyFill="1" applyBorder="1" applyAlignment="1">
      <alignment horizontal="center" vertical="center"/>
    </xf>
    <xf numFmtId="0" fontId="187" fillId="37" borderId="46" xfId="0" applyFont="1" applyFill="1" applyBorder="1" applyAlignment="1">
      <alignment horizontal="center" vertical="center"/>
    </xf>
    <xf numFmtId="0" fontId="182" fillId="0" borderId="22" xfId="0" applyFont="1" applyBorder="1" applyAlignment="1">
      <alignment horizontal="center" vertical="center"/>
    </xf>
    <xf numFmtId="176" fontId="182" fillId="0" borderId="21" xfId="0" applyNumberFormat="1" applyFont="1" applyBorder="1" applyAlignment="1">
      <alignment horizontal="center" vertical="center"/>
    </xf>
    <xf numFmtId="182" fontId="182" fillId="0" borderId="21" xfId="0" applyNumberFormat="1" applyFont="1" applyBorder="1" applyAlignment="1">
      <alignment horizontal="center" vertical="center"/>
    </xf>
    <xf numFmtId="16" fontId="182" fillId="0" borderId="21" xfId="0" applyNumberFormat="1" applyFont="1" applyBorder="1" applyAlignment="1">
      <alignment horizontal="center" vertical="center"/>
    </xf>
    <xf numFmtId="16" fontId="182" fillId="0" borderId="21" xfId="219" applyNumberFormat="1" applyFont="1" applyBorder="1" applyAlignment="1">
      <alignment horizontal="center"/>
    </xf>
    <xf numFmtId="0" fontId="176" fillId="0" borderId="0" xfId="217" applyFont="1"/>
    <xf numFmtId="0" fontId="192" fillId="0" borderId="0" xfId="217" applyFont="1"/>
    <xf numFmtId="0" fontId="192" fillId="0" borderId="0" xfId="219" applyFont="1" applyAlignment="1">
      <alignment horizontal="center" vertical="center"/>
    </xf>
    <xf numFmtId="0" fontId="193" fillId="0" borderId="0" xfId="217" applyFont="1" applyAlignment="1">
      <alignment horizontal="center" vertical="distributed"/>
    </xf>
    <xf numFmtId="0" fontId="195" fillId="0" borderId="0" xfId="217" applyFont="1" applyAlignment="1">
      <alignment horizontal="left" vertical="center"/>
    </xf>
    <xf numFmtId="0" fontId="196" fillId="0" borderId="0" xfId="217" applyFont="1" applyAlignment="1">
      <alignment horizontal="left" vertical="center"/>
    </xf>
    <xf numFmtId="15" fontId="192" fillId="0" borderId="0" xfId="217" applyNumberFormat="1" applyFont="1"/>
    <xf numFmtId="0" fontId="193" fillId="24" borderId="21" xfId="0" applyFont="1" applyFill="1" applyBorder="1" applyAlignment="1">
      <alignment horizontal="center" vertical="center" wrapText="1"/>
    </xf>
    <xf numFmtId="0" fontId="193" fillId="24" borderId="25" xfId="0" applyFont="1" applyFill="1" applyBorder="1" applyAlignment="1">
      <alignment horizontal="center" vertical="center"/>
    </xf>
    <xf numFmtId="16" fontId="199" fillId="0" borderId="21" xfId="0" applyNumberFormat="1" applyFont="1" applyBorder="1" applyAlignment="1">
      <alignment horizontal="center" vertical="center" wrapText="1"/>
    </xf>
    <xf numFmtId="182" fontId="199" fillId="0" borderId="21" xfId="0" applyNumberFormat="1" applyFont="1" applyBorder="1" applyAlignment="1">
      <alignment horizontal="center" vertical="center" wrapText="1"/>
    </xf>
    <xf numFmtId="0" fontId="198" fillId="0" borderId="39" xfId="0" applyFont="1" applyBorder="1" applyAlignment="1">
      <alignment horizontal="center" vertical="center" wrapText="1"/>
    </xf>
    <xf numFmtId="179" fontId="198" fillId="0" borderId="39" xfId="0" applyNumberFormat="1" applyFont="1" applyBorder="1" applyAlignment="1">
      <alignment horizontal="center" vertical="center" wrapText="1"/>
    </xf>
    <xf numFmtId="16" fontId="199" fillId="0" borderId="39" xfId="0" applyNumberFormat="1" applyFont="1" applyBorder="1" applyAlignment="1">
      <alignment horizontal="center" vertical="center" wrapText="1"/>
    </xf>
    <xf numFmtId="182" fontId="199" fillId="0" borderId="39" xfId="0" applyNumberFormat="1" applyFont="1" applyBorder="1" applyAlignment="1">
      <alignment horizontal="center" vertical="center" wrapText="1"/>
    </xf>
    <xf numFmtId="0" fontId="201" fillId="24" borderId="21" xfId="0" applyFont="1" applyFill="1" applyBorder="1" applyAlignment="1">
      <alignment horizontal="center" vertical="center"/>
    </xf>
    <xf numFmtId="0" fontId="201" fillId="24" borderId="25" xfId="0" applyFont="1" applyFill="1" applyBorder="1" applyAlignment="1">
      <alignment horizontal="center" vertical="center"/>
    </xf>
    <xf numFmtId="0" fontId="201" fillId="24" borderId="21" xfId="0" applyFont="1" applyFill="1" applyBorder="1" applyAlignment="1">
      <alignment horizontal="center" vertical="center" wrapText="1"/>
    </xf>
    <xf numFmtId="16" fontId="198" fillId="0" borderId="21" xfId="0" applyNumberFormat="1" applyFont="1" applyBorder="1" applyAlignment="1">
      <alignment horizontal="center" vertical="center"/>
    </xf>
    <xf numFmtId="182" fontId="198" fillId="0" borderId="21" xfId="0" applyNumberFormat="1" applyFont="1" applyBorder="1" applyAlignment="1">
      <alignment horizontal="center" vertical="center"/>
    </xf>
    <xf numFmtId="177" fontId="198" fillId="0" borderId="0" xfId="0" applyNumberFormat="1" applyFont="1" applyAlignment="1">
      <alignment horizontal="center" vertical="center"/>
    </xf>
    <xf numFmtId="16" fontId="202" fillId="0" borderId="0" xfId="170" applyNumberFormat="1" applyFont="1" applyAlignment="1">
      <alignment horizontal="center" vertical="center"/>
    </xf>
    <xf numFmtId="16" fontId="198" fillId="0" borderId="0" xfId="0" applyNumberFormat="1" applyFont="1" applyAlignment="1">
      <alignment horizontal="center" vertical="center"/>
    </xf>
    <xf numFmtId="182" fontId="198" fillId="0" borderId="0" xfId="0" applyNumberFormat="1" applyFont="1" applyAlignment="1">
      <alignment horizontal="center" vertical="center"/>
    </xf>
    <xf numFmtId="0" fontId="203" fillId="24" borderId="0" xfId="0" applyFont="1" applyFill="1"/>
    <xf numFmtId="0" fontId="204" fillId="24" borderId="0" xfId="0" applyFont="1" applyFill="1"/>
    <xf numFmtId="0" fontId="204" fillId="24" borderId="0" xfId="0" applyFont="1" applyFill="1" applyAlignment="1">
      <alignment horizontal="center" vertical="center"/>
    </xf>
    <xf numFmtId="0" fontId="205" fillId="24" borderId="0" xfId="0" applyFont="1" applyFill="1" applyAlignment="1">
      <alignment horizontal="center" vertical="center"/>
    </xf>
    <xf numFmtId="0" fontId="206" fillId="0" borderId="0" xfId="0" applyFont="1"/>
    <xf numFmtId="0" fontId="204" fillId="24" borderId="0" xfId="0" applyFont="1" applyFill="1" applyAlignment="1">
      <alignment horizontal="left"/>
    </xf>
    <xf numFmtId="0" fontId="205" fillId="24" borderId="0" xfId="0" applyFont="1" applyFill="1" applyAlignment="1">
      <alignment horizontal="center"/>
    </xf>
    <xf numFmtId="0" fontId="204" fillId="24" borderId="0" xfId="235" applyFont="1" applyFill="1" applyAlignment="1" applyProtection="1"/>
    <xf numFmtId="16" fontId="189" fillId="0" borderId="21" xfId="0" applyNumberFormat="1" applyFont="1" applyBorder="1" applyAlignment="1">
      <alignment horizontal="center" vertical="center"/>
    </xf>
    <xf numFmtId="182" fontId="189" fillId="0" borderId="21" xfId="0" applyNumberFormat="1" applyFont="1" applyBorder="1" applyAlignment="1">
      <alignment horizontal="center" vertical="center"/>
    </xf>
    <xf numFmtId="0" fontId="188" fillId="26" borderId="22" xfId="0" quotePrefix="1" applyFont="1" applyFill="1" applyBorder="1" applyAlignment="1">
      <alignment horizontal="center" vertical="center"/>
    </xf>
    <xf numFmtId="191" fontId="182" fillId="39" borderId="25" xfId="0" applyNumberFormat="1" applyFont="1" applyFill="1" applyBorder="1" applyAlignment="1">
      <alignment horizontal="center" vertical="center" wrapText="1"/>
    </xf>
    <xf numFmtId="0" fontId="182" fillId="39" borderId="25" xfId="0" applyFont="1" applyFill="1" applyBorder="1" applyAlignment="1">
      <alignment horizontal="center" vertical="center" wrapText="1"/>
    </xf>
    <xf numFmtId="16" fontId="182" fillId="39" borderId="25" xfId="0" applyNumberFormat="1" applyFont="1" applyFill="1" applyBorder="1" applyAlignment="1">
      <alignment horizontal="center" vertical="center" wrapText="1"/>
    </xf>
    <xf numFmtId="177" fontId="107" fillId="0" borderId="0" xfId="0" applyNumberFormat="1" applyFont="1" applyAlignment="1">
      <alignment horizontal="left" vertical="center"/>
    </xf>
    <xf numFmtId="177" fontId="188" fillId="26" borderId="22" xfId="0" applyNumberFormat="1" applyFont="1" applyFill="1" applyBorder="1" applyAlignment="1">
      <alignment horizontal="center" vertical="center"/>
    </xf>
    <xf numFmtId="177" fontId="189" fillId="26" borderId="22" xfId="170" applyNumberFormat="1" applyFont="1" applyFill="1" applyBorder="1" applyAlignment="1">
      <alignment horizontal="center" vertical="center"/>
    </xf>
    <xf numFmtId="177" fontId="182" fillId="26" borderId="22" xfId="170" applyNumberFormat="1" applyFont="1" applyFill="1" applyBorder="1" applyAlignment="1">
      <alignment horizontal="center" vertical="center"/>
    </xf>
    <xf numFmtId="177" fontId="182" fillId="36" borderId="22" xfId="0" applyNumberFormat="1" applyFont="1" applyFill="1" applyBorder="1" applyAlignment="1">
      <alignment horizontal="center" vertical="center"/>
    </xf>
    <xf numFmtId="177" fontId="107" fillId="0" borderId="0" xfId="0" applyNumberFormat="1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176" fontId="107" fillId="0" borderId="0" xfId="0" applyNumberFormat="1" applyFont="1" applyAlignment="1">
      <alignment horizontal="center" vertical="center"/>
    </xf>
    <xf numFmtId="0" fontId="213" fillId="24" borderId="0" xfId="0" applyFont="1" applyFill="1"/>
    <xf numFmtId="0" fontId="166" fillId="0" borderId="0" xfId="0" applyFont="1"/>
    <xf numFmtId="176" fontId="182" fillId="26" borderId="0" xfId="0" applyNumberFormat="1" applyFont="1" applyFill="1" applyAlignment="1">
      <alignment horizontal="center" vertical="center"/>
    </xf>
    <xf numFmtId="0" fontId="214" fillId="0" borderId="70" xfId="0" applyFont="1" applyBorder="1" applyAlignment="1">
      <alignment horizontal="center"/>
    </xf>
    <xf numFmtId="0" fontId="214" fillId="0" borderId="20" xfId="0" applyFont="1" applyBorder="1" applyAlignment="1">
      <alignment horizontal="center"/>
    </xf>
    <xf numFmtId="0" fontId="210" fillId="0" borderId="21" xfId="0" applyFont="1" applyBorder="1" applyAlignment="1">
      <alignment horizontal="center"/>
    </xf>
    <xf numFmtId="176" fontId="209" fillId="26" borderId="21" xfId="0" applyNumberFormat="1" applyFont="1" applyFill="1" applyBorder="1" applyAlignment="1">
      <alignment horizontal="center" vertical="center"/>
    </xf>
    <xf numFmtId="0" fontId="209" fillId="26" borderId="21" xfId="0" applyFont="1" applyFill="1" applyBorder="1" applyAlignment="1">
      <alignment horizontal="center"/>
    </xf>
    <xf numFmtId="192" fontId="209" fillId="26" borderId="21" xfId="0" applyNumberFormat="1" applyFont="1" applyFill="1" applyBorder="1" applyAlignment="1">
      <alignment horizontal="center"/>
    </xf>
    <xf numFmtId="16" fontId="209" fillId="26" borderId="21" xfId="0" applyNumberFormat="1" applyFont="1" applyFill="1" applyBorder="1" applyAlignment="1">
      <alignment horizontal="center"/>
    </xf>
    <xf numFmtId="192" fontId="209" fillId="26" borderId="21" xfId="0" applyNumberFormat="1" applyFont="1" applyFill="1" applyBorder="1" applyAlignment="1">
      <alignment horizontal="center" vertical="center"/>
    </xf>
    <xf numFmtId="16" fontId="215" fillId="0" borderId="45" xfId="0" applyNumberFormat="1" applyFont="1" applyBorder="1" applyAlignment="1">
      <alignment horizontal="center"/>
    </xf>
    <xf numFmtId="16" fontId="209" fillId="26" borderId="22" xfId="0" applyNumberFormat="1" applyFont="1" applyFill="1" applyBorder="1" applyAlignment="1">
      <alignment horizontal="center"/>
    </xf>
    <xf numFmtId="16" fontId="211" fillId="26" borderId="22" xfId="0" applyNumberFormat="1" applyFont="1" applyFill="1" applyBorder="1" applyAlignment="1">
      <alignment horizontal="center"/>
    </xf>
    <xf numFmtId="16" fontId="95" fillId="26" borderId="21" xfId="0" applyNumberFormat="1" applyFont="1" applyFill="1" applyBorder="1" applyAlignment="1">
      <alignment horizontal="center"/>
    </xf>
    <xf numFmtId="16" fontId="182" fillId="26" borderId="0" xfId="0" applyNumberFormat="1" applyFont="1" applyFill="1" applyAlignment="1">
      <alignment horizontal="center" vertical="center"/>
    </xf>
    <xf numFmtId="0" fontId="176" fillId="0" borderId="45" xfId="219" applyFont="1" applyBorder="1" applyAlignment="1">
      <alignment horizontal="center"/>
    </xf>
    <xf numFmtId="0" fontId="7" fillId="0" borderId="0" xfId="0" applyFont="1" applyAlignment="1">
      <alignment vertical="center"/>
    </xf>
    <xf numFmtId="0" fontId="65" fillId="0" borderId="0" xfId="219" applyFont="1" applyAlignment="1">
      <alignment horizontal="right" vertical="center"/>
    </xf>
    <xf numFmtId="16" fontId="188" fillId="26" borderId="0" xfId="0" applyNumberFormat="1" applyFont="1" applyFill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217" fillId="0" borderId="0" xfId="0" applyFont="1" applyAlignment="1">
      <alignment horizontal="left" vertical="center"/>
    </xf>
    <xf numFmtId="0" fontId="198" fillId="0" borderId="22" xfId="0" applyFont="1" applyBorder="1" applyAlignment="1">
      <alignment horizontal="center" vertical="center" wrapText="1"/>
    </xf>
    <xf numFmtId="179" fontId="198" fillId="0" borderId="22" xfId="0" applyNumberFormat="1" applyFont="1" applyBorder="1" applyAlignment="1">
      <alignment horizontal="center" vertical="center" wrapText="1"/>
    </xf>
    <xf numFmtId="16" fontId="4" fillId="0" borderId="22" xfId="170" applyNumberFormat="1" applyFont="1" applyBorder="1" applyAlignment="1">
      <alignment horizontal="center" vertical="center"/>
    </xf>
    <xf numFmtId="16" fontId="202" fillId="0" borderId="22" xfId="170" applyNumberFormat="1" applyFont="1" applyBorder="1" applyAlignment="1">
      <alignment horizontal="center" vertical="center"/>
    </xf>
    <xf numFmtId="177" fontId="189" fillId="26" borderId="22" xfId="0" applyNumberFormat="1" applyFont="1" applyFill="1" applyBorder="1" applyAlignment="1">
      <alignment horizontal="center" vertical="center"/>
    </xf>
    <xf numFmtId="186" fontId="202" fillId="0" borderId="90" xfId="170" applyNumberFormat="1" applyFont="1" applyBorder="1" applyAlignment="1">
      <alignment horizontal="center" vertical="center"/>
    </xf>
    <xf numFmtId="186" fontId="202" fillId="0" borderId="91" xfId="170" applyNumberFormat="1" applyFont="1" applyBorder="1" applyAlignment="1">
      <alignment horizontal="center" vertical="center"/>
    </xf>
    <xf numFmtId="177" fontId="198" fillId="0" borderId="22" xfId="0" applyNumberFormat="1" applyFont="1" applyBorder="1" applyAlignment="1">
      <alignment horizontal="center" vertical="center"/>
    </xf>
    <xf numFmtId="177" fontId="189" fillId="0" borderId="22" xfId="0" applyNumberFormat="1" applyFont="1" applyBorder="1" applyAlignment="1">
      <alignment horizontal="center" vertical="center"/>
    </xf>
    <xf numFmtId="177" fontId="188" fillId="26" borderId="22" xfId="0" applyNumberFormat="1" applyFont="1" applyFill="1" applyBorder="1" applyAlignment="1">
      <alignment horizontal="center" vertical="center"/>
    </xf>
    <xf numFmtId="0" fontId="182" fillId="26" borderId="0" xfId="0" applyFont="1" applyFill="1" applyAlignment="1">
      <alignment horizontal="center"/>
    </xf>
    <xf numFmtId="0" fontId="220" fillId="0" borderId="0" xfId="219" applyFont="1"/>
    <xf numFmtId="0" fontId="220" fillId="26" borderId="0" xfId="219" applyFont="1" applyFill="1"/>
    <xf numFmtId="0" fontId="102" fillId="0" borderId="0" xfId="219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16" fontId="4" fillId="24" borderId="0" xfId="215" applyNumberFormat="1" applyFont="1" applyFill="1" applyBorder="1" applyAlignment="1">
      <alignment horizontal="center" vertical="center"/>
    </xf>
    <xf numFmtId="178" fontId="219" fillId="0" borderId="21" xfId="0" applyNumberFormat="1" applyFont="1" applyFill="1" applyBorder="1" applyAlignment="1" applyProtection="1">
      <alignment horizontal="center" vertical="center"/>
      <protection hidden="1"/>
    </xf>
    <xf numFmtId="178" fontId="65" fillId="26" borderId="0" xfId="219" applyNumberFormat="1" applyFont="1" applyFill="1" applyAlignment="1">
      <alignment horizontal="center" vertical="center"/>
    </xf>
    <xf numFmtId="0" fontId="4" fillId="0" borderId="0" xfId="219" applyAlignment="1">
      <alignment horizontal="center"/>
    </xf>
    <xf numFmtId="0" fontId="69" fillId="24" borderId="0" xfId="0" applyFont="1" applyFill="1" applyAlignment="1">
      <alignment horizontal="center" vertical="center"/>
    </xf>
    <xf numFmtId="177" fontId="107" fillId="0" borderId="22" xfId="0" applyNumberFormat="1" applyFont="1" applyBorder="1" applyAlignment="1">
      <alignment horizontal="center" vertical="center"/>
    </xf>
    <xf numFmtId="177" fontId="107" fillId="0" borderId="39" xfId="0" applyNumberFormat="1" applyFont="1" applyBorder="1" applyAlignment="1">
      <alignment horizontal="center" vertical="center"/>
    </xf>
    <xf numFmtId="177" fontId="107" fillId="0" borderId="40" xfId="0" applyNumberFormat="1" applyFont="1" applyBorder="1" applyAlignment="1">
      <alignment horizontal="center" vertical="center"/>
    </xf>
    <xf numFmtId="176" fontId="107" fillId="0" borderId="21" xfId="0" applyNumberFormat="1" applyFont="1" applyBorder="1" applyAlignment="1">
      <alignment horizontal="center" vertical="center"/>
    </xf>
    <xf numFmtId="0" fontId="107" fillId="24" borderId="21" xfId="0" applyFont="1" applyFill="1" applyBorder="1" applyAlignment="1">
      <alignment horizontal="center" vertical="center"/>
    </xf>
    <xf numFmtId="176" fontId="107" fillId="24" borderId="21" xfId="0" applyNumberFormat="1" applyFont="1" applyFill="1" applyBorder="1" applyAlignment="1">
      <alignment horizontal="center" vertical="center"/>
    </xf>
    <xf numFmtId="0" fontId="107" fillId="24" borderId="40" xfId="0" applyFont="1" applyFill="1" applyBorder="1" applyAlignment="1">
      <alignment horizontal="center" vertical="center"/>
    </xf>
    <xf numFmtId="176" fontId="65" fillId="24" borderId="0" xfId="0" applyNumberFormat="1" applyFont="1" applyFill="1" applyBorder="1" applyAlignment="1">
      <alignment horizontal="center" vertical="center"/>
    </xf>
    <xf numFmtId="178" fontId="182" fillId="26" borderId="21" xfId="0" applyNumberFormat="1" applyFont="1" applyFill="1" applyBorder="1" applyAlignment="1">
      <alignment horizontal="center" vertical="center"/>
    </xf>
    <xf numFmtId="0" fontId="109" fillId="26" borderId="21" xfId="0" applyFont="1" applyFill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4" fillId="0" borderId="0" xfId="219" applyAlignment="1">
      <alignment horizontal="center"/>
    </xf>
    <xf numFmtId="0" fontId="69" fillId="24" borderId="0" xfId="0" applyFont="1" applyFill="1" applyAlignment="1">
      <alignment horizontal="center" vertical="center"/>
    </xf>
    <xf numFmtId="0" fontId="225" fillId="43" borderId="21" xfId="0" applyFont="1" applyFill="1" applyBorder="1" applyAlignment="1">
      <alignment horizontal="center" vertical="center"/>
    </xf>
    <xf numFmtId="0" fontId="225" fillId="43" borderId="21" xfId="219" applyFont="1" applyFill="1" applyBorder="1" applyAlignment="1">
      <alignment horizontal="center" vertical="center"/>
    </xf>
    <xf numFmtId="178" fontId="226" fillId="43" borderId="21" xfId="219" applyNumberFormat="1" applyFont="1" applyFill="1" applyBorder="1" applyAlignment="1">
      <alignment horizontal="center" vertical="center"/>
    </xf>
    <xf numFmtId="0" fontId="226" fillId="43" borderId="21" xfId="0" applyFont="1" applyFill="1" applyBorder="1" applyAlignment="1">
      <alignment horizontal="center" vertical="center" wrapText="1"/>
    </xf>
    <xf numFmtId="20" fontId="226" fillId="43" borderId="21" xfId="0" applyNumberFormat="1" applyFont="1" applyFill="1" applyBorder="1" applyAlignment="1">
      <alignment horizontal="center" vertical="center" wrapText="1"/>
    </xf>
    <xf numFmtId="178" fontId="225" fillId="43" borderId="21" xfId="219" applyNumberFormat="1" applyFont="1" applyFill="1" applyBorder="1" applyAlignment="1">
      <alignment horizontal="center" vertical="center"/>
    </xf>
    <xf numFmtId="0" fontId="227" fillId="43" borderId="21" xfId="219" applyFont="1" applyFill="1" applyBorder="1" applyAlignment="1">
      <alignment horizontal="center" vertical="center"/>
    </xf>
    <xf numFmtId="0" fontId="228" fillId="44" borderId="21" xfId="0" applyFont="1" applyFill="1" applyBorder="1" applyAlignment="1">
      <alignment horizontal="center" vertical="center" wrapText="1"/>
    </xf>
    <xf numFmtId="0" fontId="225" fillId="44" borderId="21" xfId="219" applyFont="1" applyFill="1" applyBorder="1" applyAlignment="1">
      <alignment horizontal="center" vertical="center"/>
    </xf>
    <xf numFmtId="178" fontId="226" fillId="44" borderId="21" xfId="219" applyNumberFormat="1" applyFont="1" applyFill="1" applyBorder="1" applyAlignment="1">
      <alignment horizontal="center" vertical="center"/>
    </xf>
    <xf numFmtId="0" fontId="226" fillId="44" borderId="21" xfId="0" applyFont="1" applyFill="1" applyBorder="1" applyAlignment="1">
      <alignment horizontal="center" vertical="center" wrapText="1"/>
    </xf>
    <xf numFmtId="20" fontId="226" fillId="44" borderId="21" xfId="0" applyNumberFormat="1" applyFont="1" applyFill="1" applyBorder="1" applyAlignment="1">
      <alignment horizontal="center" vertical="center" wrapText="1"/>
    </xf>
    <xf numFmtId="178" fontId="225" fillId="44" borderId="21" xfId="219" applyNumberFormat="1" applyFont="1" applyFill="1" applyBorder="1" applyAlignment="1">
      <alignment horizontal="center" vertical="center"/>
    </xf>
    <xf numFmtId="0" fontId="225" fillId="44" borderId="21" xfId="0" applyFont="1" applyFill="1" applyBorder="1" applyAlignment="1">
      <alignment horizontal="center" vertical="center"/>
    </xf>
    <xf numFmtId="0" fontId="225" fillId="45" borderId="21" xfId="0" applyFont="1" applyFill="1" applyBorder="1" applyAlignment="1">
      <alignment horizontal="center" vertical="center"/>
    </xf>
    <xf numFmtId="0" fontId="225" fillId="45" borderId="21" xfId="219" applyFont="1" applyFill="1" applyBorder="1" applyAlignment="1">
      <alignment horizontal="center" vertical="center"/>
    </xf>
    <xf numFmtId="178" fontId="226" fillId="45" borderId="21" xfId="219" applyNumberFormat="1" applyFont="1" applyFill="1" applyBorder="1" applyAlignment="1">
      <alignment horizontal="center" vertical="center"/>
    </xf>
    <xf numFmtId="0" fontId="226" fillId="45" borderId="21" xfId="0" applyFont="1" applyFill="1" applyBorder="1" applyAlignment="1">
      <alignment horizontal="center" vertical="center" wrapText="1"/>
    </xf>
    <xf numFmtId="20" fontId="226" fillId="45" borderId="21" xfId="0" applyNumberFormat="1" applyFont="1" applyFill="1" applyBorder="1" applyAlignment="1">
      <alignment horizontal="center" vertical="center" wrapText="1"/>
    </xf>
    <xf numFmtId="178" fontId="225" fillId="45" borderId="21" xfId="219" applyNumberFormat="1" applyFont="1" applyFill="1" applyBorder="1" applyAlignment="1">
      <alignment horizontal="center" vertical="center"/>
    </xf>
    <xf numFmtId="0" fontId="227" fillId="45" borderId="21" xfId="219" applyFont="1" applyFill="1" applyBorder="1" applyAlignment="1">
      <alignment horizontal="center" vertical="center"/>
    </xf>
    <xf numFmtId="0" fontId="225" fillId="46" borderId="21" xfId="0" applyFont="1" applyFill="1" applyBorder="1" applyAlignment="1">
      <alignment horizontal="center" vertical="center"/>
    </xf>
    <xf numFmtId="0" fontId="225" fillId="46" borderId="21" xfId="219" applyFont="1" applyFill="1" applyBorder="1" applyAlignment="1">
      <alignment horizontal="center" vertical="center"/>
    </xf>
    <xf numFmtId="178" fontId="226" fillId="47" borderId="21" xfId="219" applyNumberFormat="1" applyFont="1" applyFill="1" applyBorder="1" applyAlignment="1">
      <alignment horizontal="center" vertical="center"/>
    </xf>
    <xf numFmtId="0" fontId="226" fillId="47" borderId="21" xfId="0" applyFont="1" applyFill="1" applyBorder="1" applyAlignment="1">
      <alignment horizontal="center" vertical="center" wrapText="1"/>
    </xf>
    <xf numFmtId="20" fontId="226" fillId="47" borderId="21" xfId="0" applyNumberFormat="1" applyFont="1" applyFill="1" applyBorder="1" applyAlignment="1">
      <alignment horizontal="center" vertical="center" wrapText="1"/>
    </xf>
    <xf numFmtId="178" fontId="225" fillId="47" borderId="21" xfId="219" applyNumberFormat="1" applyFont="1" applyFill="1" applyBorder="1" applyAlignment="1">
      <alignment horizontal="center" vertical="center"/>
    </xf>
    <xf numFmtId="0" fontId="229" fillId="47" borderId="21" xfId="219" applyFont="1" applyFill="1" applyBorder="1" applyAlignment="1">
      <alignment horizontal="center" vertical="center"/>
    </xf>
    <xf numFmtId="178" fontId="226" fillId="46" borderId="21" xfId="219" applyNumberFormat="1" applyFont="1" applyFill="1" applyBorder="1" applyAlignment="1">
      <alignment horizontal="center" vertical="center"/>
    </xf>
    <xf numFmtId="0" fontId="226" fillId="46" borderId="21" xfId="0" applyFont="1" applyFill="1" applyBorder="1" applyAlignment="1">
      <alignment horizontal="center" vertical="center" wrapText="1"/>
    </xf>
    <xf numFmtId="20" fontId="226" fillId="46" borderId="21" xfId="0" applyNumberFormat="1" applyFont="1" applyFill="1" applyBorder="1" applyAlignment="1">
      <alignment horizontal="center" vertical="center" wrapText="1"/>
    </xf>
    <xf numFmtId="178" fontId="225" fillId="46" borderId="21" xfId="219" applyNumberFormat="1" applyFont="1" applyFill="1" applyBorder="1" applyAlignment="1">
      <alignment horizontal="center" vertical="center"/>
    </xf>
    <xf numFmtId="0" fontId="227" fillId="46" borderId="21" xfId="219" applyFont="1" applyFill="1" applyBorder="1" applyAlignment="1">
      <alignment horizontal="center" vertical="center"/>
    </xf>
    <xf numFmtId="0" fontId="225" fillId="26" borderId="21" xfId="0" applyFont="1" applyFill="1" applyBorder="1" applyAlignment="1">
      <alignment horizontal="center" vertical="center"/>
    </xf>
    <xf numFmtId="0" fontId="225" fillId="26" borderId="21" xfId="219" applyFont="1" applyFill="1" applyBorder="1" applyAlignment="1">
      <alignment horizontal="center" vertical="center"/>
    </xf>
    <xf numFmtId="178" fontId="226" fillId="26" borderId="21" xfId="219" applyNumberFormat="1" applyFont="1" applyFill="1" applyBorder="1" applyAlignment="1">
      <alignment horizontal="center" vertical="center"/>
    </xf>
    <xf numFmtId="0" fontId="226" fillId="26" borderId="21" xfId="0" applyFont="1" applyFill="1" applyBorder="1" applyAlignment="1">
      <alignment horizontal="center" vertical="center" wrapText="1"/>
    </xf>
    <xf numFmtId="20" fontId="226" fillId="26" borderId="21" xfId="0" applyNumberFormat="1" applyFont="1" applyFill="1" applyBorder="1" applyAlignment="1">
      <alignment horizontal="center" vertical="center" wrapText="1"/>
    </xf>
    <xf numFmtId="178" fontId="225" fillId="26" borderId="21" xfId="219" applyNumberFormat="1" applyFont="1" applyFill="1" applyBorder="1" applyAlignment="1">
      <alignment horizontal="center" vertical="center"/>
    </xf>
    <xf numFmtId="0" fontId="229" fillId="26" borderId="21" xfId="219" applyFont="1" applyFill="1" applyBorder="1" applyAlignment="1">
      <alignment horizontal="center" vertical="center"/>
    </xf>
    <xf numFmtId="0" fontId="225" fillId="48" borderId="21" xfId="0" applyFont="1" applyFill="1" applyBorder="1" applyAlignment="1">
      <alignment horizontal="center" vertical="center"/>
    </xf>
    <xf numFmtId="0" fontId="225" fillId="48" borderId="21" xfId="219" applyFont="1" applyFill="1" applyBorder="1" applyAlignment="1">
      <alignment horizontal="center" vertical="center"/>
    </xf>
    <xf numFmtId="178" fontId="226" fillId="48" borderId="21" xfId="219" applyNumberFormat="1" applyFont="1" applyFill="1" applyBorder="1" applyAlignment="1">
      <alignment horizontal="center" vertical="center"/>
    </xf>
    <xf numFmtId="0" fontId="226" fillId="48" borderId="21" xfId="0" applyFont="1" applyFill="1" applyBorder="1" applyAlignment="1">
      <alignment horizontal="center" vertical="center" wrapText="1"/>
    </xf>
    <xf numFmtId="20" fontId="226" fillId="48" borderId="21" xfId="0" applyNumberFormat="1" applyFont="1" applyFill="1" applyBorder="1" applyAlignment="1">
      <alignment horizontal="center" vertical="center" wrapText="1"/>
    </xf>
    <xf numFmtId="178" fontId="225" fillId="48" borderId="21" xfId="219" applyNumberFormat="1" applyFont="1" applyFill="1" applyBorder="1" applyAlignment="1">
      <alignment horizontal="center" vertical="center"/>
    </xf>
    <xf numFmtId="0" fontId="227" fillId="48" borderId="21" xfId="219" applyFont="1" applyFill="1" applyBorder="1" applyAlignment="1">
      <alignment horizontal="center" vertical="center"/>
    </xf>
    <xf numFmtId="2" fontId="226" fillId="26" borderId="21" xfId="219" applyNumberFormat="1" applyFont="1" applyFill="1" applyBorder="1" applyAlignment="1">
      <alignment horizontal="center" vertical="center"/>
    </xf>
    <xf numFmtId="178" fontId="226" fillId="26" borderId="21" xfId="219" applyNumberFormat="1" applyFont="1" applyFill="1" applyBorder="1" applyAlignment="1">
      <alignment horizontal="center" vertical="center"/>
    </xf>
    <xf numFmtId="0" fontId="226" fillId="26" borderId="21" xfId="302" applyFont="1" applyFill="1" applyBorder="1" applyAlignment="1">
      <alignment horizontal="center" vertical="center" wrapText="1"/>
    </xf>
    <xf numFmtId="20" fontId="226" fillId="26" borderId="21" xfId="302" applyNumberFormat="1" applyFont="1" applyFill="1" applyBorder="1" applyAlignment="1">
      <alignment horizontal="center" vertical="center" wrapText="1"/>
    </xf>
    <xf numFmtId="178" fontId="225" fillId="26" borderId="21" xfId="219" applyNumberFormat="1" applyFont="1" applyFill="1" applyBorder="1" applyAlignment="1">
      <alignment horizontal="center" vertical="center"/>
    </xf>
    <xf numFmtId="0" fontId="229" fillId="26" borderId="21" xfId="219" applyFont="1" applyFill="1" applyBorder="1" applyAlignment="1">
      <alignment horizontal="center" vertical="center"/>
    </xf>
    <xf numFmtId="178" fontId="226" fillId="47" borderId="21" xfId="219" applyNumberFormat="1" applyFont="1" applyFill="1" applyBorder="1" applyAlignment="1">
      <alignment horizontal="center" vertical="center"/>
    </xf>
    <xf numFmtId="0" fontId="226" fillId="47" borderId="21" xfId="302" applyFont="1" applyFill="1" applyBorder="1" applyAlignment="1">
      <alignment horizontal="center" vertical="center" wrapText="1"/>
    </xf>
    <xf numFmtId="20" fontId="226" fillId="47" borderId="21" xfId="302" applyNumberFormat="1" applyFont="1" applyFill="1" applyBorder="1" applyAlignment="1">
      <alignment horizontal="center" vertical="center" wrapText="1"/>
    </xf>
    <xf numFmtId="178" fontId="225" fillId="47" borderId="21" xfId="219" applyNumberFormat="1" applyFont="1" applyFill="1" applyBorder="1" applyAlignment="1">
      <alignment horizontal="center" vertical="center"/>
    </xf>
    <xf numFmtId="0" fontId="229" fillId="47" borderId="21" xfId="219" applyFont="1" applyFill="1" applyBorder="1" applyAlignment="1">
      <alignment horizontal="center" vertical="center"/>
    </xf>
    <xf numFmtId="0" fontId="228" fillId="0" borderId="21" xfId="302" applyFont="1" applyBorder="1" applyAlignment="1">
      <alignment horizontal="center" vertical="center" wrapText="1"/>
    </xf>
    <xf numFmtId="0" fontId="225" fillId="0" borderId="21" xfId="219" applyFont="1" applyBorder="1" applyAlignment="1">
      <alignment horizontal="center" vertical="center"/>
    </xf>
    <xf numFmtId="178" fontId="226" fillId="0" borderId="21" xfId="219" applyNumberFormat="1" applyFont="1" applyBorder="1" applyAlignment="1">
      <alignment horizontal="center" vertical="center"/>
    </xf>
    <xf numFmtId="0" fontId="226" fillId="0" borderId="21" xfId="302" applyFont="1" applyBorder="1" applyAlignment="1">
      <alignment horizontal="center" vertical="center" wrapText="1"/>
    </xf>
    <xf numFmtId="20" fontId="226" fillId="0" borderId="21" xfId="302" applyNumberFormat="1" applyFont="1" applyBorder="1" applyAlignment="1">
      <alignment horizontal="center" vertical="center" wrapText="1"/>
    </xf>
    <xf numFmtId="178" fontId="225" fillId="0" borderId="21" xfId="219" applyNumberFormat="1" applyFont="1" applyBorder="1" applyAlignment="1">
      <alignment horizontal="center" vertical="center"/>
    </xf>
    <xf numFmtId="0" fontId="225" fillId="0" borderId="21" xfId="302" applyFont="1" applyBorder="1" applyAlignment="1">
      <alignment horizontal="center" vertical="center"/>
    </xf>
    <xf numFmtId="0" fontId="227" fillId="0" borderId="21" xfId="219" applyFont="1" applyBorder="1" applyAlignment="1">
      <alignment horizontal="center" vertical="center"/>
    </xf>
    <xf numFmtId="0" fontId="229" fillId="0" borderId="21" xfId="219" applyFont="1" applyBorder="1" applyAlignment="1">
      <alignment horizontal="center" vertical="center"/>
    </xf>
    <xf numFmtId="2" fontId="226" fillId="0" borderId="21" xfId="219" applyNumberFormat="1" applyFont="1" applyBorder="1" applyAlignment="1">
      <alignment horizontal="center" vertical="center"/>
    </xf>
    <xf numFmtId="0" fontId="107" fillId="0" borderId="40" xfId="0" applyFont="1" applyBorder="1" applyAlignment="1">
      <alignment horizontal="center" vertical="center"/>
    </xf>
    <xf numFmtId="177" fontId="72" fillId="24" borderId="22" xfId="0" applyNumberFormat="1" applyFont="1" applyFill="1" applyBorder="1" applyAlignment="1">
      <alignment horizontal="center" vertical="center"/>
    </xf>
    <xf numFmtId="176" fontId="72" fillId="24" borderId="40" xfId="0" applyNumberFormat="1" applyFont="1" applyFill="1" applyBorder="1" applyAlignment="1">
      <alignment horizontal="center" vertical="center"/>
    </xf>
    <xf numFmtId="176" fontId="72" fillId="24" borderId="20" xfId="0" applyNumberFormat="1" applyFont="1" applyFill="1" applyBorder="1" applyAlignment="1">
      <alignment horizontal="center" vertical="center"/>
    </xf>
    <xf numFmtId="0" fontId="4" fillId="0" borderId="0" xfId="219" applyAlignment="1">
      <alignment horizontal="center"/>
    </xf>
    <xf numFmtId="0" fontId="69" fillId="24" borderId="0" xfId="0" applyFont="1" applyFill="1" applyAlignment="1">
      <alignment horizontal="center" vertical="center"/>
    </xf>
    <xf numFmtId="177" fontId="107" fillId="24" borderId="22" xfId="0" applyNumberFormat="1" applyFont="1" applyFill="1" applyBorder="1" applyAlignment="1">
      <alignment horizontal="center" vertical="center"/>
    </xf>
    <xf numFmtId="177" fontId="107" fillId="24" borderId="39" xfId="0" applyNumberFormat="1" applyFont="1" applyFill="1" applyBorder="1" applyAlignment="1">
      <alignment horizontal="center" vertical="center"/>
    </xf>
    <xf numFmtId="177" fontId="107" fillId="24" borderId="40" xfId="0" applyNumberFormat="1" applyFont="1" applyFill="1" applyBorder="1" applyAlignment="1">
      <alignment horizontal="center" vertical="center"/>
    </xf>
    <xf numFmtId="0" fontId="22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82" fillId="26" borderId="21" xfId="0" applyFont="1" applyFill="1" applyBorder="1" applyAlignment="1">
      <alignment horizontal="center"/>
    </xf>
    <xf numFmtId="0" fontId="201" fillId="24" borderId="22" xfId="0" applyFont="1" applyFill="1" applyBorder="1" applyAlignment="1">
      <alignment horizontal="center" vertical="center"/>
    </xf>
    <xf numFmtId="0" fontId="201" fillId="24" borderId="39" xfId="0" applyFont="1" applyFill="1" applyBorder="1" applyAlignment="1">
      <alignment horizontal="center" vertical="center"/>
    </xf>
    <xf numFmtId="0" fontId="201" fillId="24" borderId="40" xfId="0" applyFont="1" applyFill="1" applyBorder="1" applyAlignment="1">
      <alignment horizontal="center" vertical="center"/>
    </xf>
    <xf numFmtId="0" fontId="201" fillId="24" borderId="46" xfId="0" applyFont="1" applyFill="1" applyBorder="1" applyAlignment="1">
      <alignment horizontal="center" vertical="center"/>
    </xf>
    <xf numFmtId="0" fontId="201" fillId="24" borderId="37" xfId="0" applyFont="1" applyFill="1" applyBorder="1" applyAlignment="1">
      <alignment horizontal="center" vertical="center"/>
    </xf>
    <xf numFmtId="0" fontId="200" fillId="30" borderId="37" xfId="0" applyFont="1" applyFill="1" applyBorder="1" applyAlignment="1">
      <alignment horizontal="center" vertical="center" wrapText="1"/>
    </xf>
    <xf numFmtId="0" fontId="200" fillId="30" borderId="18" xfId="0" applyFont="1" applyFill="1" applyBorder="1" applyAlignment="1">
      <alignment horizontal="center" vertical="center" wrapText="1"/>
    </xf>
    <xf numFmtId="0" fontId="200" fillId="30" borderId="47" xfId="0" applyFont="1" applyFill="1" applyBorder="1" applyAlignment="1">
      <alignment horizontal="center" vertical="center" wrapText="1"/>
    </xf>
    <xf numFmtId="0" fontId="201" fillId="24" borderId="20" xfId="0" applyFont="1" applyFill="1" applyBorder="1" applyAlignment="1">
      <alignment horizontal="center" vertical="center"/>
    </xf>
    <xf numFmtId="0" fontId="200" fillId="30" borderId="46" xfId="0" applyFont="1" applyFill="1" applyBorder="1" applyAlignment="1">
      <alignment horizontal="center" vertical="center"/>
    </xf>
    <xf numFmtId="0" fontId="200" fillId="30" borderId="45" xfId="0" applyFont="1" applyFill="1" applyBorder="1" applyAlignment="1">
      <alignment horizontal="center" vertical="center"/>
    </xf>
    <xf numFmtId="0" fontId="200" fillId="30" borderId="26" xfId="0" applyFont="1" applyFill="1" applyBorder="1" applyAlignment="1">
      <alignment horizontal="center" vertical="center"/>
    </xf>
    <xf numFmtId="0" fontId="94" fillId="0" borderId="0" xfId="219" applyFont="1" applyAlignment="1">
      <alignment horizontal="center" vertical="center"/>
    </xf>
    <xf numFmtId="0" fontId="191" fillId="0" borderId="0" xfId="219" applyFont="1" applyAlignment="1">
      <alignment horizontal="center" vertical="center"/>
    </xf>
    <xf numFmtId="0" fontId="194" fillId="0" borderId="0" xfId="217" applyFont="1" applyAlignment="1">
      <alignment horizontal="center" vertical="center"/>
    </xf>
    <xf numFmtId="0" fontId="197" fillId="30" borderId="22" xfId="0" applyFont="1" applyFill="1" applyBorder="1" applyAlignment="1">
      <alignment horizontal="center" vertical="center" wrapText="1"/>
    </xf>
    <xf numFmtId="0" fontId="197" fillId="30" borderId="39" xfId="0" applyFont="1" applyFill="1" applyBorder="1" applyAlignment="1">
      <alignment horizontal="center" vertical="center" wrapText="1"/>
    </xf>
    <xf numFmtId="0" fontId="197" fillId="30" borderId="40" xfId="0" applyFont="1" applyFill="1" applyBorder="1" applyAlignment="1">
      <alignment horizontal="center" vertical="center" wrapText="1"/>
    </xf>
    <xf numFmtId="0" fontId="193" fillId="24" borderId="46" xfId="0" applyFont="1" applyFill="1" applyBorder="1" applyAlignment="1">
      <alignment horizontal="center" vertical="center"/>
    </xf>
    <xf numFmtId="0" fontId="193" fillId="24" borderId="20" xfId="0" applyFont="1" applyFill="1" applyBorder="1" applyAlignment="1">
      <alignment horizontal="center" vertical="center"/>
    </xf>
    <xf numFmtId="0" fontId="193" fillId="24" borderId="22" xfId="0" applyFont="1" applyFill="1" applyBorder="1" applyAlignment="1">
      <alignment horizontal="center" vertical="center"/>
    </xf>
    <xf numFmtId="0" fontId="193" fillId="24" borderId="39" xfId="0" applyFont="1" applyFill="1" applyBorder="1" applyAlignment="1">
      <alignment horizontal="center" vertical="center"/>
    </xf>
    <xf numFmtId="0" fontId="193" fillId="24" borderId="40" xfId="0" applyFont="1" applyFill="1" applyBorder="1" applyAlignment="1">
      <alignment horizontal="center" vertical="center"/>
    </xf>
    <xf numFmtId="0" fontId="192" fillId="0" borderId="0" xfId="219" applyFont="1" applyAlignment="1">
      <alignment horizontal="center" vertical="center"/>
    </xf>
    <xf numFmtId="0" fontId="171" fillId="24" borderId="0" xfId="219" applyFont="1" applyFill="1" applyAlignment="1">
      <alignment horizontal="center" vertical="center"/>
    </xf>
    <xf numFmtId="0" fontId="167" fillId="24" borderId="0" xfId="219" applyFont="1" applyFill="1" applyAlignment="1">
      <alignment horizontal="center" vertical="center"/>
    </xf>
    <xf numFmtId="0" fontId="169" fillId="24" borderId="0" xfId="219" applyFont="1" applyFill="1" applyAlignment="1">
      <alignment horizontal="center" vertical="center"/>
    </xf>
    <xf numFmtId="0" fontId="169" fillId="24" borderId="0" xfId="219" applyFont="1" applyFill="1" applyAlignment="1">
      <alignment horizontal="center" vertical="center" wrapText="1"/>
    </xf>
    <xf numFmtId="0" fontId="168" fillId="24" borderId="0" xfId="219" applyFont="1" applyFill="1" applyAlignment="1">
      <alignment horizontal="center" vertical="center" wrapText="1"/>
    </xf>
    <xf numFmtId="0" fontId="170" fillId="26" borderId="25" xfId="0" applyFont="1" applyFill="1" applyBorder="1" applyAlignment="1">
      <alignment horizontal="center" vertical="center" wrapText="1"/>
    </xf>
    <xf numFmtId="0" fontId="170" fillId="26" borderId="25" xfId="0" applyFont="1" applyFill="1" applyBorder="1" applyAlignment="1">
      <alignment horizontal="center" vertical="center"/>
    </xf>
    <xf numFmtId="0" fontId="170" fillId="26" borderId="74" xfId="0" applyFont="1" applyFill="1" applyBorder="1" applyAlignment="1">
      <alignment horizontal="center" vertical="center"/>
    </xf>
    <xf numFmtId="0" fontId="170" fillId="26" borderId="74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/>
    </xf>
    <xf numFmtId="0" fontId="107" fillId="0" borderId="40" xfId="0" applyFont="1" applyBorder="1" applyAlignment="1">
      <alignment horizontal="center"/>
    </xf>
    <xf numFmtId="0" fontId="216" fillId="42" borderId="22" xfId="0" applyFont="1" applyFill="1" applyBorder="1" applyAlignment="1">
      <alignment horizontal="left" vertical="center" wrapText="1"/>
    </xf>
    <xf numFmtId="0" fontId="216" fillId="42" borderId="39" xfId="0" applyFont="1" applyFill="1" applyBorder="1" applyAlignment="1">
      <alignment horizontal="left" vertical="center" wrapText="1"/>
    </xf>
    <xf numFmtId="0" fontId="216" fillId="42" borderId="40" xfId="0" applyFont="1" applyFill="1" applyBorder="1" applyAlignment="1">
      <alignment horizontal="left" vertical="center" wrapText="1"/>
    </xf>
    <xf numFmtId="0" fontId="79" fillId="24" borderId="0" xfId="219" applyFont="1" applyFill="1" applyAlignment="1">
      <alignment horizontal="center"/>
    </xf>
    <xf numFmtId="0" fontId="163" fillId="31" borderId="37" xfId="0" applyFont="1" applyFill="1" applyBorder="1" applyAlignment="1">
      <alignment horizontal="center" vertical="center"/>
    </xf>
    <xf numFmtId="0" fontId="163" fillId="31" borderId="18" xfId="0" applyFont="1" applyFill="1" applyBorder="1" applyAlignment="1">
      <alignment horizontal="center" vertical="center"/>
    </xf>
    <xf numFmtId="0" fontId="162" fillId="0" borderId="46" xfId="0" applyFont="1" applyBorder="1" applyAlignment="1">
      <alignment horizontal="center" vertical="center" wrapText="1"/>
    </xf>
    <xf numFmtId="0" fontId="162" fillId="0" borderId="26" xfId="0" applyFont="1" applyBorder="1" applyAlignment="1">
      <alignment horizontal="center" vertical="center" wrapText="1"/>
    </xf>
    <xf numFmtId="0" fontId="162" fillId="0" borderId="37" xfId="0" applyFont="1" applyBorder="1" applyAlignment="1">
      <alignment horizontal="center" vertical="center" wrapText="1"/>
    </xf>
    <xf numFmtId="0" fontId="162" fillId="0" borderId="47" xfId="0" applyFont="1" applyBorder="1" applyAlignment="1">
      <alignment horizontal="center" vertical="center" wrapText="1"/>
    </xf>
    <xf numFmtId="0" fontId="162" fillId="0" borderId="25" xfId="0" applyFont="1" applyBorder="1" applyAlignment="1">
      <alignment horizontal="center" vertical="center"/>
    </xf>
    <xf numFmtId="0" fontId="162" fillId="0" borderId="38" xfId="0" applyFont="1" applyBorder="1" applyAlignment="1">
      <alignment horizontal="center" vertical="center"/>
    </xf>
    <xf numFmtId="0" fontId="162" fillId="0" borderId="22" xfId="0" applyFont="1" applyBorder="1" applyAlignment="1">
      <alignment horizontal="center" vertical="center" wrapText="1"/>
    </xf>
    <xf numFmtId="0" fontId="162" fillId="0" borderId="40" xfId="0" applyFont="1" applyBorder="1" applyAlignment="1">
      <alignment horizontal="center" vertical="center" wrapText="1"/>
    </xf>
    <xf numFmtId="0" fontId="173" fillId="29" borderId="37" xfId="0" applyFont="1" applyFill="1" applyBorder="1" applyAlignment="1">
      <alignment horizontal="center" vertical="center"/>
    </xf>
    <xf numFmtId="0" fontId="173" fillId="29" borderId="18" xfId="0" applyFont="1" applyFill="1" applyBorder="1" applyAlignment="1">
      <alignment horizontal="center" vertical="center"/>
    </xf>
    <xf numFmtId="0" fontId="164" fillId="28" borderId="46" xfId="170" applyFont="1" applyFill="1" applyBorder="1" applyAlignment="1">
      <alignment horizontal="center" vertical="center"/>
    </xf>
    <xf numFmtId="0" fontId="164" fillId="28" borderId="45" xfId="170" applyFont="1" applyFill="1" applyBorder="1" applyAlignment="1">
      <alignment horizontal="center" vertical="center"/>
    </xf>
    <xf numFmtId="0" fontId="164" fillId="28" borderId="26" xfId="170" applyFont="1" applyFill="1" applyBorder="1" applyAlignment="1">
      <alignment horizontal="center" vertical="center"/>
    </xf>
    <xf numFmtId="0" fontId="114" fillId="26" borderId="25" xfId="170" applyFont="1" applyFill="1" applyBorder="1" applyAlignment="1">
      <alignment horizontal="center" vertical="center"/>
    </xf>
    <xf numFmtId="0" fontId="114" fillId="26" borderId="74" xfId="170" applyFont="1" applyFill="1" applyBorder="1" applyAlignment="1">
      <alignment horizontal="center" vertical="center"/>
    </xf>
    <xf numFmtId="0" fontId="164" fillId="28" borderId="22" xfId="170" applyFont="1" applyFill="1" applyBorder="1" applyAlignment="1">
      <alignment horizontal="center" vertical="center"/>
    </xf>
    <xf numFmtId="0" fontId="164" fillId="28" borderId="39" xfId="170" applyFont="1" applyFill="1" applyBorder="1" applyAlignment="1">
      <alignment horizontal="center" vertical="center"/>
    </xf>
    <xf numFmtId="0" fontId="164" fillId="28" borderId="40" xfId="170" applyFont="1" applyFill="1" applyBorder="1" applyAlignment="1">
      <alignment horizontal="center" vertical="center"/>
    </xf>
    <xf numFmtId="0" fontId="164" fillId="28" borderId="22" xfId="0" applyFont="1" applyFill="1" applyBorder="1" applyAlignment="1">
      <alignment horizontal="center" vertical="center" wrapText="1"/>
    </xf>
    <xf numFmtId="0" fontId="164" fillId="28" borderId="39" xfId="0" applyFont="1" applyFill="1" applyBorder="1" applyAlignment="1">
      <alignment horizontal="center" vertical="center" wrapText="1"/>
    </xf>
    <xf numFmtId="0" fontId="164" fillId="28" borderId="40" xfId="0" applyFont="1" applyFill="1" applyBorder="1" applyAlignment="1">
      <alignment horizontal="center" vertical="center" wrapText="1"/>
    </xf>
    <xf numFmtId="178" fontId="65" fillId="26" borderId="0" xfId="219" applyNumberFormat="1" applyFont="1" applyFill="1" applyAlignment="1">
      <alignment horizontal="center" vertical="center"/>
    </xf>
    <xf numFmtId="0" fontId="12" fillId="0" borderId="0" xfId="219" applyFont="1" applyAlignment="1">
      <alignment horizontal="center"/>
    </xf>
    <xf numFmtId="0" fontId="151" fillId="0" borderId="0" xfId="0" applyFont="1" applyAlignment="1">
      <alignment horizontal="left" vertical="center"/>
    </xf>
    <xf numFmtId="0" fontId="164" fillId="28" borderId="21" xfId="0" applyFont="1" applyFill="1" applyBorder="1" applyAlignment="1">
      <alignment horizontal="center" vertical="center" wrapText="1"/>
    </xf>
    <xf numFmtId="181" fontId="96" fillId="0" borderId="0" xfId="0" applyNumberFormat="1" applyFont="1" applyAlignment="1">
      <alignment horizontal="center" vertical="center"/>
    </xf>
    <xf numFmtId="181" fontId="165" fillId="0" borderId="0" xfId="0" applyNumberFormat="1" applyFont="1" applyAlignment="1">
      <alignment horizontal="center" vertical="center"/>
    </xf>
    <xf numFmtId="0" fontId="59" fillId="0" borderId="0" xfId="219" applyFont="1" applyAlignment="1">
      <alignment horizontal="center" vertical="center"/>
    </xf>
    <xf numFmtId="0" fontId="96" fillId="0" borderId="0" xfId="219" applyFont="1" applyAlignment="1">
      <alignment horizontal="center" vertical="center"/>
    </xf>
    <xf numFmtId="0" fontId="175" fillId="0" borderId="0" xfId="219" applyFont="1" applyAlignment="1">
      <alignment horizontal="center"/>
    </xf>
    <xf numFmtId="0" fontId="187" fillId="37" borderId="46" xfId="0" applyFont="1" applyFill="1" applyBorder="1" applyAlignment="1">
      <alignment horizontal="center" vertical="center"/>
    </xf>
    <xf numFmtId="0" fontId="187" fillId="37" borderId="45" xfId="0" applyFont="1" applyFill="1" applyBorder="1" applyAlignment="1">
      <alignment horizontal="center" vertical="center"/>
    </xf>
    <xf numFmtId="0" fontId="187" fillId="37" borderId="26" xfId="0" applyFont="1" applyFill="1" applyBorder="1" applyAlignment="1">
      <alignment horizontal="center" vertical="center"/>
    </xf>
    <xf numFmtId="0" fontId="187" fillId="24" borderId="46" xfId="0" applyFont="1" applyFill="1" applyBorder="1" applyAlignment="1">
      <alignment horizontal="center" vertical="center"/>
    </xf>
    <xf numFmtId="0" fontId="187" fillId="24" borderId="20" xfId="0" applyFont="1" applyFill="1" applyBorder="1" applyAlignment="1">
      <alignment horizontal="center" vertical="center"/>
    </xf>
    <xf numFmtId="0" fontId="187" fillId="24" borderId="22" xfId="0" applyFont="1" applyFill="1" applyBorder="1" applyAlignment="1">
      <alignment horizontal="center" vertical="center"/>
    </xf>
    <xf numFmtId="0" fontId="187" fillId="24" borderId="39" xfId="0" applyFont="1" applyFill="1" applyBorder="1" applyAlignment="1">
      <alignment horizontal="center" vertical="center"/>
    </xf>
    <xf numFmtId="0" fontId="187" fillId="24" borderId="40" xfId="0" applyFont="1" applyFill="1" applyBorder="1" applyAlignment="1">
      <alignment horizontal="center" vertical="center"/>
    </xf>
    <xf numFmtId="0" fontId="212" fillId="24" borderId="21" xfId="0" applyFont="1" applyFill="1" applyBorder="1" applyAlignment="1">
      <alignment horizontal="center" vertical="center"/>
    </xf>
    <xf numFmtId="0" fontId="187" fillId="37" borderId="37" xfId="0" applyFont="1" applyFill="1" applyBorder="1" applyAlignment="1">
      <alignment horizontal="center" vertical="center"/>
    </xf>
    <xf numFmtId="0" fontId="187" fillId="37" borderId="18" xfId="0" applyFont="1" applyFill="1" applyBorder="1" applyAlignment="1">
      <alignment horizontal="center" vertical="center"/>
    </xf>
    <xf numFmtId="0" fontId="187" fillId="37" borderId="47" xfId="0" applyFont="1" applyFill="1" applyBorder="1" applyAlignment="1">
      <alignment horizontal="center" vertical="center"/>
    </xf>
    <xf numFmtId="0" fontId="187" fillId="37" borderId="22" xfId="0" applyFont="1" applyFill="1" applyBorder="1" applyAlignment="1">
      <alignment horizontal="center" vertical="center"/>
    </xf>
    <xf numFmtId="0" fontId="187" fillId="37" borderId="39" xfId="0" applyFont="1" applyFill="1" applyBorder="1" applyAlignment="1">
      <alignment horizontal="center" vertical="center"/>
    </xf>
    <xf numFmtId="0" fontId="187" fillId="37" borderId="40" xfId="0" applyFont="1" applyFill="1" applyBorder="1" applyAlignment="1">
      <alignment horizontal="center" vertical="center"/>
    </xf>
    <xf numFmtId="0" fontId="187" fillId="24" borderId="21" xfId="0" applyFont="1" applyFill="1" applyBorder="1" applyAlignment="1">
      <alignment horizontal="center" vertical="center"/>
    </xf>
    <xf numFmtId="0" fontId="187" fillId="37" borderId="0" xfId="0" applyFont="1" applyFill="1" applyAlignment="1">
      <alignment horizontal="center" vertical="center"/>
    </xf>
    <xf numFmtId="0" fontId="212" fillId="37" borderId="21" xfId="0" applyFont="1" applyFill="1" applyBorder="1" applyAlignment="1">
      <alignment horizontal="center" vertical="center"/>
    </xf>
    <xf numFmtId="0" fontId="212" fillId="0" borderId="25" xfId="0" applyFont="1" applyBorder="1" applyAlignment="1">
      <alignment horizontal="center" vertical="center"/>
    </xf>
    <xf numFmtId="0" fontId="212" fillId="0" borderId="38" xfId="0" applyFont="1" applyBorder="1" applyAlignment="1">
      <alignment horizontal="center" vertical="center"/>
    </xf>
    <xf numFmtId="0" fontId="212" fillId="24" borderId="25" xfId="0" applyFont="1" applyFill="1" applyBorder="1" applyAlignment="1">
      <alignment horizontal="center" vertical="center"/>
    </xf>
    <xf numFmtId="0" fontId="212" fillId="24" borderId="74" xfId="0" applyFont="1" applyFill="1" applyBorder="1" applyAlignment="1">
      <alignment horizontal="center" vertical="center"/>
    </xf>
    <xf numFmtId="0" fontId="212" fillId="24" borderId="38" xfId="0" applyFont="1" applyFill="1" applyBorder="1" applyAlignment="1">
      <alignment horizontal="center" vertical="center"/>
    </xf>
    <xf numFmtId="0" fontId="69" fillId="24" borderId="46" xfId="0" applyFont="1" applyFill="1" applyBorder="1" applyAlignment="1">
      <alignment horizontal="center" vertical="center"/>
    </xf>
    <xf numFmtId="0" fontId="69" fillId="24" borderId="45" xfId="0" applyFont="1" applyFill="1" applyBorder="1" applyAlignment="1">
      <alignment horizontal="center" vertical="center"/>
    </xf>
    <xf numFmtId="0" fontId="69" fillId="24" borderId="26" xfId="0" applyFont="1" applyFill="1" applyBorder="1" applyAlignment="1">
      <alignment horizontal="center" vertical="center"/>
    </xf>
    <xf numFmtId="0" fontId="69" fillId="24" borderId="48" xfId="0" applyFont="1" applyFill="1" applyBorder="1" applyAlignment="1">
      <alignment horizontal="center" vertical="center"/>
    </xf>
    <xf numFmtId="0" fontId="69" fillId="24" borderId="27" xfId="0" applyFont="1" applyFill="1" applyBorder="1" applyAlignment="1">
      <alignment horizontal="center" vertical="center"/>
    </xf>
    <xf numFmtId="0" fontId="69" fillId="24" borderId="30" xfId="0" applyFont="1" applyFill="1" applyBorder="1" applyAlignment="1">
      <alignment horizontal="center" vertical="center"/>
    </xf>
    <xf numFmtId="177" fontId="107" fillId="24" borderId="22" xfId="0" applyNumberFormat="1" applyFont="1" applyFill="1" applyBorder="1" applyAlignment="1">
      <alignment horizontal="center" vertical="center"/>
    </xf>
    <xf numFmtId="177" fontId="107" fillId="24" borderId="39" xfId="0" applyNumberFormat="1" applyFont="1" applyFill="1" applyBorder="1" applyAlignment="1">
      <alignment horizontal="center" vertical="center"/>
    </xf>
    <xf numFmtId="177" fontId="107" fillId="24" borderId="40" xfId="0" applyNumberFormat="1" applyFont="1" applyFill="1" applyBorder="1" applyAlignment="1">
      <alignment horizontal="center" vertical="center"/>
    </xf>
    <xf numFmtId="0" fontId="68" fillId="41" borderId="22" xfId="0" applyFont="1" applyFill="1" applyBorder="1" applyAlignment="1">
      <alignment horizontal="center" vertical="center"/>
    </xf>
    <xf numFmtId="0" fontId="68" fillId="41" borderId="39" xfId="0" applyFont="1" applyFill="1" applyBorder="1" applyAlignment="1">
      <alignment horizontal="center" vertical="center"/>
    </xf>
    <xf numFmtId="0" fontId="68" fillId="41" borderId="40" xfId="0" applyFont="1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67" fillId="24" borderId="0" xfId="219" applyFont="1" applyFill="1" applyAlignment="1">
      <alignment horizontal="center" vertical="center"/>
    </xf>
    <xf numFmtId="0" fontId="4" fillId="0" borderId="0" xfId="219" applyAlignment="1">
      <alignment horizontal="center"/>
    </xf>
    <xf numFmtId="0" fontId="69" fillId="24" borderId="20" xfId="0" applyFont="1" applyFill="1" applyBorder="1" applyAlignment="1">
      <alignment horizontal="center" vertical="center"/>
    </xf>
    <xf numFmtId="0" fontId="69" fillId="24" borderId="0" xfId="0" applyFont="1" applyFill="1" applyAlignment="1">
      <alignment horizontal="center" vertical="center"/>
    </xf>
    <xf numFmtId="0" fontId="69" fillId="24" borderId="19" xfId="0" applyFont="1" applyFill="1" applyBorder="1" applyAlignment="1">
      <alignment horizontal="center" vertical="center"/>
    </xf>
    <xf numFmtId="0" fontId="52" fillId="0" borderId="0" xfId="211" applyFont="1" applyAlignment="1">
      <alignment horizontal="center"/>
    </xf>
    <xf numFmtId="0" fontId="110" fillId="27" borderId="44" xfId="211" applyFont="1" applyFill="1" applyBorder="1" applyAlignment="1">
      <alignment horizontal="center" vertical="center"/>
    </xf>
    <xf numFmtId="0" fontId="110" fillId="27" borderId="41" xfId="211" applyFont="1" applyFill="1" applyBorder="1" applyAlignment="1">
      <alignment horizontal="center" vertical="center"/>
    </xf>
    <xf numFmtId="0" fontId="110" fillId="27" borderId="42" xfId="211" applyFont="1" applyFill="1" applyBorder="1" applyAlignment="1">
      <alignment horizontal="center" vertical="center"/>
    </xf>
    <xf numFmtId="0" fontId="110" fillId="27" borderId="43" xfId="211" applyFont="1" applyFill="1" applyBorder="1" applyAlignment="1">
      <alignment horizontal="center" vertical="center"/>
    </xf>
    <xf numFmtId="0" fontId="11" fillId="0" borderId="52" xfId="211" applyFont="1" applyBorder="1" applyAlignment="1">
      <alignment horizontal="center" vertical="center"/>
    </xf>
    <xf numFmtId="0" fontId="11" fillId="0" borderId="53" xfId="211" applyFont="1" applyBorder="1" applyAlignment="1">
      <alignment horizontal="center" vertical="center"/>
    </xf>
    <xf numFmtId="0" fontId="11" fillId="0" borderId="49" xfId="211" applyFont="1" applyBorder="1" applyAlignment="1">
      <alignment horizontal="center" vertical="center"/>
    </xf>
    <xf numFmtId="0" fontId="6" fillId="0" borderId="50" xfId="211" applyFont="1" applyBorder="1" applyAlignment="1">
      <alignment horizontal="center" vertical="center"/>
    </xf>
    <xf numFmtId="0" fontId="6" fillId="0" borderId="51" xfId="211" applyFont="1" applyBorder="1" applyAlignment="1">
      <alignment horizontal="center" vertical="center"/>
    </xf>
    <xf numFmtId="0" fontId="110" fillId="27" borderId="49" xfId="211" applyFont="1" applyFill="1" applyBorder="1" applyAlignment="1">
      <alignment horizontal="center" vertical="center"/>
    </xf>
    <xf numFmtId="0" fontId="110" fillId="27" borderId="50" xfId="211" applyFont="1" applyFill="1" applyBorder="1" applyAlignment="1">
      <alignment horizontal="center" vertical="center"/>
    </xf>
    <xf numFmtId="0" fontId="115" fillId="27" borderId="51" xfId="211" applyFont="1" applyFill="1" applyBorder="1" applyAlignment="1">
      <alignment horizontal="center" vertical="center"/>
    </xf>
    <xf numFmtId="0" fontId="11" fillId="0" borderId="54" xfId="211" applyFont="1" applyBorder="1" applyAlignment="1">
      <alignment horizontal="center" vertical="center"/>
    </xf>
    <xf numFmtId="0" fontId="6" fillId="0" borderId="42" xfId="211" applyFont="1" applyBorder="1" applyAlignment="1">
      <alignment horizontal="center" vertical="center"/>
    </xf>
    <xf numFmtId="0" fontId="6" fillId="0" borderId="55" xfId="211" applyFont="1" applyBorder="1" applyAlignment="1">
      <alignment horizontal="center" vertical="center"/>
    </xf>
    <xf numFmtId="0" fontId="110" fillId="27" borderId="54" xfId="211" applyFont="1" applyFill="1" applyBorder="1" applyAlignment="1">
      <alignment horizontal="center" vertical="center"/>
    </xf>
    <xf numFmtId="0" fontId="115" fillId="27" borderId="55" xfId="211" applyFont="1" applyFill="1" applyBorder="1" applyAlignment="1">
      <alignment horizontal="center" vertical="center"/>
    </xf>
    <xf numFmtId="0" fontId="6" fillId="0" borderId="0" xfId="219" applyFont="1" applyAlignment="1">
      <alignment horizontal="left" vertical="center"/>
    </xf>
    <xf numFmtId="0" fontId="11" fillId="0" borderId="0" xfId="219" applyFont="1" applyAlignment="1">
      <alignment horizontal="center"/>
    </xf>
    <xf numFmtId="0" fontId="6" fillId="0" borderId="0" xfId="219" applyFont="1" applyAlignment="1">
      <alignment horizontal="center" vertical="center"/>
    </xf>
    <xf numFmtId="0" fontId="119" fillId="27" borderId="61" xfId="211" applyFont="1" applyFill="1" applyBorder="1" applyAlignment="1">
      <alignment horizontal="center" vertical="center"/>
    </xf>
    <xf numFmtId="0" fontId="119" fillId="27" borderId="62" xfId="211" applyFont="1" applyFill="1" applyBorder="1" applyAlignment="1">
      <alignment horizontal="center" vertical="center"/>
    </xf>
    <xf numFmtId="0" fontId="122" fillId="0" borderId="64" xfId="0" applyFont="1" applyBorder="1" applyAlignment="1">
      <alignment horizontal="center" vertical="center"/>
    </xf>
    <xf numFmtId="0" fontId="122" fillId="0" borderId="72" xfId="0" applyFont="1" applyBorder="1" applyAlignment="1">
      <alignment horizontal="center" vertical="center"/>
    </xf>
    <xf numFmtId="0" fontId="119" fillId="27" borderId="66" xfId="211" applyFont="1" applyFill="1" applyBorder="1" applyAlignment="1">
      <alignment horizontal="center" vertical="center"/>
    </xf>
    <xf numFmtId="0" fontId="123" fillId="29" borderId="61" xfId="211" applyFont="1" applyFill="1" applyBorder="1" applyAlignment="1">
      <alignment horizontal="center" vertical="center"/>
    </xf>
    <xf numFmtId="0" fontId="123" fillId="29" borderId="62" xfId="211" applyFont="1" applyFill="1" applyBorder="1" applyAlignment="1">
      <alignment horizontal="center" vertical="center"/>
    </xf>
    <xf numFmtId="0" fontId="123" fillId="29" borderId="63" xfId="211" applyFont="1" applyFill="1" applyBorder="1" applyAlignment="1">
      <alignment horizontal="center" vertical="center"/>
    </xf>
    <xf numFmtId="0" fontId="143" fillId="0" borderId="21" xfId="0" applyFont="1" applyBorder="1" applyAlignment="1">
      <alignment horizontal="center" vertical="center"/>
    </xf>
    <xf numFmtId="0" fontId="143" fillId="0" borderId="25" xfId="0" applyFont="1" applyBorder="1" applyAlignment="1">
      <alignment horizontal="center" vertical="center" wrapText="1"/>
    </xf>
    <xf numFmtId="0" fontId="143" fillId="0" borderId="38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9" fillId="0" borderId="0" xfId="219" applyFont="1" applyAlignment="1">
      <alignment horizontal="center"/>
    </xf>
    <xf numFmtId="0" fontId="7" fillId="0" borderId="0" xfId="219" applyFont="1" applyAlignment="1">
      <alignment horizontal="left" vertical="center"/>
    </xf>
    <xf numFmtId="0" fontId="12" fillId="0" borderId="0" xfId="219" applyFont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0" fontId="122" fillId="26" borderId="64" xfId="0" applyFont="1" applyFill="1" applyBorder="1" applyAlignment="1">
      <alignment horizontal="center" vertical="center"/>
    </xf>
    <xf numFmtId="0" fontId="122" fillId="26" borderId="60" xfId="0" applyFont="1" applyFill="1" applyBorder="1" applyAlignment="1">
      <alignment horizontal="center" vertical="center"/>
    </xf>
    <xf numFmtId="0" fontId="122" fillId="0" borderId="64" xfId="0" applyFont="1" applyBorder="1" applyAlignment="1">
      <alignment horizontal="center" vertical="center" wrapText="1"/>
    </xf>
    <xf numFmtId="0" fontId="122" fillId="0" borderId="60" xfId="0" applyFont="1" applyBorder="1" applyAlignment="1">
      <alignment horizontal="center" vertical="center" wrapText="1"/>
    </xf>
    <xf numFmtId="0" fontId="119" fillId="27" borderId="22" xfId="211" applyFont="1" applyFill="1" applyBorder="1" applyAlignment="1">
      <alignment horizontal="center" vertical="center"/>
    </xf>
    <xf numFmtId="0" fontId="119" fillId="27" borderId="39" xfId="211" applyFont="1" applyFill="1" applyBorder="1" applyAlignment="1">
      <alignment horizontal="center" vertical="center"/>
    </xf>
    <xf numFmtId="0" fontId="119" fillId="27" borderId="40" xfId="211" applyFont="1" applyFill="1" applyBorder="1" applyAlignment="1">
      <alignment horizontal="center" vertical="center"/>
    </xf>
    <xf numFmtId="0" fontId="58" fillId="0" borderId="0" xfId="219" applyFont="1" applyAlignment="1">
      <alignment horizontal="center" vertical="center"/>
    </xf>
    <xf numFmtId="0" fontId="110" fillId="27" borderId="71" xfId="213" applyFont="1" applyFill="1" applyBorder="1" applyAlignment="1">
      <alignment horizontal="center" vertical="center"/>
    </xf>
    <xf numFmtId="0" fontId="110" fillId="27" borderId="66" xfId="213" applyFont="1" applyFill="1" applyBorder="1" applyAlignment="1">
      <alignment horizontal="center" vertical="center"/>
    </xf>
    <xf numFmtId="0" fontId="63" fillId="26" borderId="59" xfId="185" applyFont="1" applyFill="1" applyBorder="1" applyAlignment="1">
      <alignment horizontal="center" vertical="center"/>
    </xf>
    <xf numFmtId="0" fontId="63" fillId="26" borderId="25" xfId="185" applyFont="1" applyFill="1" applyBorder="1" applyAlignment="1">
      <alignment horizontal="center" vertical="center"/>
    </xf>
    <xf numFmtId="0" fontId="4" fillId="26" borderId="25" xfId="185" applyFill="1" applyBorder="1" applyAlignment="1">
      <alignment horizontal="center" vertical="center"/>
    </xf>
    <xf numFmtId="0" fontId="63" fillId="26" borderId="59" xfId="185" applyFont="1" applyFill="1" applyBorder="1" applyAlignment="1">
      <alignment horizontal="center"/>
    </xf>
    <xf numFmtId="0" fontId="110" fillId="27" borderId="86" xfId="213" applyFont="1" applyFill="1" applyBorder="1" applyAlignment="1">
      <alignment horizontal="center" vertical="center"/>
    </xf>
    <xf numFmtId="0" fontId="110" fillId="27" borderId="87" xfId="213" applyFont="1" applyFill="1" applyBorder="1" applyAlignment="1">
      <alignment horizontal="center" vertical="center"/>
    </xf>
    <xf numFmtId="0" fontId="142" fillId="0" borderId="0" xfId="282" applyFont="1" applyAlignment="1">
      <alignment horizontal="center"/>
    </xf>
    <xf numFmtId="0" fontId="141" fillId="0" borderId="0" xfId="282" applyFont="1" applyAlignment="1">
      <alignment horizontal="center"/>
    </xf>
    <xf numFmtId="178" fontId="63" fillId="26" borderId="22" xfId="280" applyNumberFormat="1" applyFont="1" applyFill="1" applyBorder="1" applyAlignment="1">
      <alignment horizontal="center"/>
    </xf>
    <xf numFmtId="178" fontId="63" fillId="26" borderId="39" xfId="280" applyNumberFormat="1" applyFont="1" applyFill="1" applyBorder="1" applyAlignment="1">
      <alignment horizontal="center"/>
    </xf>
    <xf numFmtId="178" fontId="63" fillId="26" borderId="86" xfId="280" applyNumberFormat="1" applyFont="1" applyFill="1" applyBorder="1" applyAlignment="1">
      <alignment horizontal="center"/>
    </xf>
    <xf numFmtId="178" fontId="63" fillId="26" borderId="87" xfId="280" applyNumberFormat="1" applyFont="1" applyFill="1" applyBorder="1" applyAlignment="1">
      <alignment horizontal="center"/>
    </xf>
    <xf numFmtId="0" fontId="63" fillId="26" borderId="59" xfId="280" applyFont="1" applyFill="1" applyBorder="1" applyAlignment="1">
      <alignment horizontal="center" vertical="center"/>
    </xf>
    <xf numFmtId="0" fontId="63" fillId="26" borderId="21" xfId="280" applyFont="1" applyFill="1" applyBorder="1" applyAlignment="1">
      <alignment horizontal="center" vertical="center"/>
    </xf>
    <xf numFmtId="0" fontId="63" fillId="26" borderId="59" xfId="280" applyFont="1" applyFill="1" applyBorder="1" applyAlignment="1">
      <alignment horizontal="center"/>
    </xf>
    <xf numFmtId="0" fontId="63" fillId="26" borderId="88" xfId="280" applyFont="1" applyFill="1" applyBorder="1" applyAlignment="1">
      <alignment horizontal="center"/>
    </xf>
    <xf numFmtId="0" fontId="140" fillId="34" borderId="22" xfId="280" applyFont="1" applyFill="1" applyBorder="1" applyAlignment="1">
      <alignment horizontal="center"/>
    </xf>
    <xf numFmtId="0" fontId="140" fillId="34" borderId="39" xfId="280" applyFont="1" applyFill="1" applyBorder="1" applyAlignment="1">
      <alignment horizontal="center"/>
    </xf>
    <xf numFmtId="178" fontId="63" fillId="26" borderId="21" xfId="280" applyNumberFormat="1" applyFont="1" applyFill="1" applyBorder="1" applyAlignment="1">
      <alignment horizontal="center"/>
    </xf>
    <xf numFmtId="0" fontId="63" fillId="26" borderId="21" xfId="280" applyFont="1" applyFill="1" applyBorder="1" applyAlignment="1">
      <alignment horizontal="center"/>
    </xf>
    <xf numFmtId="0" fontId="63" fillId="26" borderId="22" xfId="280" applyFont="1" applyFill="1" applyBorder="1" applyAlignment="1">
      <alignment horizontal="center"/>
    </xf>
    <xf numFmtId="0" fontId="114" fillId="26" borderId="22" xfId="0" applyFont="1" applyFill="1" applyBorder="1" applyAlignment="1">
      <alignment horizontal="center"/>
    </xf>
    <xf numFmtId="0" fontId="114" fillId="26" borderId="39" xfId="0" applyFont="1" applyFill="1" applyBorder="1" applyAlignment="1">
      <alignment horizontal="center"/>
    </xf>
    <xf numFmtId="0" fontId="114" fillId="26" borderId="40" xfId="0" applyFont="1" applyFill="1" applyBorder="1" applyAlignment="1">
      <alignment horizont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0" fillId="27" borderId="22" xfId="0" applyFont="1" applyFill="1" applyBorder="1" applyAlignment="1">
      <alignment horizontal="center" vertical="center"/>
    </xf>
    <xf numFmtId="0" fontId="110" fillId="27" borderId="39" xfId="0" applyFont="1" applyFill="1" applyBorder="1" applyAlignment="1">
      <alignment horizontal="center" vertical="center"/>
    </xf>
    <xf numFmtId="0" fontId="110" fillId="27" borderId="40" xfId="0" applyFont="1" applyFill="1" applyBorder="1" applyAlignment="1">
      <alignment horizontal="center" vertical="center"/>
    </xf>
    <xf numFmtId="0" fontId="110" fillId="27" borderId="21" xfId="0" applyFont="1" applyFill="1" applyBorder="1" applyAlignment="1">
      <alignment horizontal="center" wrapText="1"/>
    </xf>
    <xf numFmtId="0" fontId="115" fillId="27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0" fillId="27" borderId="22" xfId="0" applyFont="1" applyFill="1" applyBorder="1" applyAlignment="1">
      <alignment horizontal="center" wrapText="1"/>
    </xf>
    <xf numFmtId="0" fontId="110" fillId="27" borderId="39" xfId="0" applyFont="1" applyFill="1" applyBorder="1" applyAlignment="1">
      <alignment horizontal="center" wrapText="1"/>
    </xf>
    <xf numFmtId="0" fontId="110" fillId="27" borderId="40" xfId="0" applyFont="1" applyFill="1" applyBorder="1" applyAlignment="1">
      <alignment horizontal="center" wrapText="1"/>
    </xf>
    <xf numFmtId="0" fontId="11" fillId="0" borderId="74" xfId="0" applyFont="1" applyBorder="1" applyAlignment="1">
      <alignment horizontal="center" vertical="center"/>
    </xf>
    <xf numFmtId="0" fontId="58" fillId="0" borderId="0" xfId="219" applyFont="1" applyAlignment="1">
      <alignment vertical="center"/>
    </xf>
    <xf numFmtId="0" fontId="230" fillId="24" borderId="0" xfId="219" applyFont="1" applyFill="1" applyAlignment="1">
      <alignment horizontal="center"/>
    </xf>
    <xf numFmtId="0" fontId="231" fillId="24" borderId="0" xfId="219" applyFont="1" applyFill="1" applyAlignment="1">
      <alignment horizontal="center" vertical="center"/>
    </xf>
    <xf numFmtId="0" fontId="232" fillId="24" borderId="0" xfId="219" applyFont="1" applyFill="1" applyAlignment="1">
      <alignment horizontal="center" vertical="center"/>
    </xf>
  </cellXfs>
  <cellStyles count="305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xr:uid="{00000000-0005-0000-0000-000004000000}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xr:uid="{00000000-0005-0000-0000-000008000000}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xr:uid="{00000000-0005-0000-0000-00000C000000}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20% - 강조색1" xfId="25" xr:uid="{00000000-0005-0000-0000-000018000000}"/>
    <cellStyle name="20% - 강조색2" xfId="26" xr:uid="{00000000-0005-0000-0000-000019000000}"/>
    <cellStyle name="20% - 강조색3" xfId="27" xr:uid="{00000000-0005-0000-0000-00001A000000}"/>
    <cellStyle name="20% - 강조색4" xfId="28" xr:uid="{00000000-0005-0000-0000-00001B000000}"/>
    <cellStyle name="20% - 강조색5" xfId="29" xr:uid="{00000000-0005-0000-0000-00001C000000}"/>
    <cellStyle name="20% - 강조색6" xfId="30" xr:uid="{00000000-0005-0000-0000-00001D000000}"/>
    <cellStyle name="3232" xfId="31" xr:uid="{00000000-0005-0000-0000-00001E000000}"/>
    <cellStyle name="40% - Accent1" xfId="32" xr:uid="{00000000-0005-0000-0000-00001F000000}"/>
    <cellStyle name="40% - Accent1 2" xfId="33" xr:uid="{00000000-0005-0000-0000-000020000000}"/>
    <cellStyle name="40% - Accent1 2 2" xfId="34" xr:uid="{00000000-0005-0000-0000-000021000000}"/>
    <cellStyle name="40% - Accent1 3" xfId="35" xr:uid="{00000000-0005-0000-0000-000022000000}"/>
    <cellStyle name="40% - Accent2" xfId="36" xr:uid="{00000000-0005-0000-0000-000023000000}"/>
    <cellStyle name="40% - Accent2 2" xfId="37" xr:uid="{00000000-0005-0000-0000-000024000000}"/>
    <cellStyle name="40% - Accent2 2 2" xfId="38" xr:uid="{00000000-0005-0000-0000-000025000000}"/>
    <cellStyle name="40% - Accent2 3" xfId="39" xr:uid="{00000000-0005-0000-0000-000026000000}"/>
    <cellStyle name="40% - Accent3" xfId="40" xr:uid="{00000000-0005-0000-0000-000027000000}"/>
    <cellStyle name="40% - Accent3 2" xfId="41" xr:uid="{00000000-0005-0000-0000-000028000000}"/>
    <cellStyle name="40% - Accent3 2 2" xfId="42" xr:uid="{00000000-0005-0000-0000-000029000000}"/>
    <cellStyle name="40% - Accent3 3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4 2 2" xfId="46" xr:uid="{00000000-0005-0000-0000-00002D000000}"/>
    <cellStyle name="40% - Accent4 3" xfId="47" xr:uid="{00000000-0005-0000-0000-00002E000000}"/>
    <cellStyle name="40% - Accent5" xfId="48" xr:uid="{00000000-0005-0000-0000-00002F000000}"/>
    <cellStyle name="40% - Accent5 2" xfId="49" xr:uid="{00000000-0005-0000-0000-000030000000}"/>
    <cellStyle name="40% - Accent5 2 2" xfId="50" xr:uid="{00000000-0005-0000-0000-000031000000}"/>
    <cellStyle name="40% - Accent5 3" xfId="51" xr:uid="{00000000-0005-0000-0000-000032000000}"/>
    <cellStyle name="40% - Accent6" xfId="52" xr:uid="{00000000-0005-0000-0000-000033000000}"/>
    <cellStyle name="40% - Accent6 2" xfId="53" xr:uid="{00000000-0005-0000-0000-000034000000}"/>
    <cellStyle name="40% - Accent6 2 2" xfId="54" xr:uid="{00000000-0005-0000-0000-000035000000}"/>
    <cellStyle name="40% - Accent6 3" xfId="55" xr:uid="{00000000-0005-0000-0000-000036000000}"/>
    <cellStyle name="40% - 강조색1" xfId="56" xr:uid="{00000000-0005-0000-0000-000037000000}"/>
    <cellStyle name="40% - 강조색2" xfId="57" xr:uid="{00000000-0005-0000-0000-000038000000}"/>
    <cellStyle name="40% - 강조색3" xfId="58" xr:uid="{00000000-0005-0000-0000-000039000000}"/>
    <cellStyle name="40% - 강조색4" xfId="59" xr:uid="{00000000-0005-0000-0000-00003A000000}"/>
    <cellStyle name="40% - 강조색5" xfId="60" xr:uid="{00000000-0005-0000-0000-00003B000000}"/>
    <cellStyle name="40% - 강조색6" xfId="61" xr:uid="{00000000-0005-0000-0000-00003C000000}"/>
    <cellStyle name="60% - Accent1" xfId="62" xr:uid="{00000000-0005-0000-0000-00003D000000}"/>
    <cellStyle name="60% - Accent1 2" xfId="63" xr:uid="{00000000-0005-0000-0000-00003E000000}"/>
    <cellStyle name="60% - Accent1 2 2" xfId="64" xr:uid="{00000000-0005-0000-0000-00003F000000}"/>
    <cellStyle name="60% - Accent1 3" xfId="65" xr:uid="{00000000-0005-0000-0000-000040000000}"/>
    <cellStyle name="60% - Accent2" xfId="66" xr:uid="{00000000-0005-0000-0000-000041000000}"/>
    <cellStyle name="60% - Accent2 2" xfId="67" xr:uid="{00000000-0005-0000-0000-000042000000}"/>
    <cellStyle name="60% - Accent2 2 2" xfId="68" xr:uid="{00000000-0005-0000-0000-000043000000}"/>
    <cellStyle name="60% - Accent2 3" xfId="69" xr:uid="{00000000-0005-0000-0000-000044000000}"/>
    <cellStyle name="60% - Accent3" xfId="70" xr:uid="{00000000-0005-0000-0000-000045000000}"/>
    <cellStyle name="60% - Accent3 2" xfId="71" xr:uid="{00000000-0005-0000-0000-000046000000}"/>
    <cellStyle name="60% - Accent3 2 2" xfId="72" xr:uid="{00000000-0005-0000-0000-000047000000}"/>
    <cellStyle name="60% - Accent3 3" xfId="73" xr:uid="{00000000-0005-0000-0000-000048000000}"/>
    <cellStyle name="60% - Accent4" xfId="74" xr:uid="{00000000-0005-0000-0000-000049000000}"/>
    <cellStyle name="60% - Accent4 2" xfId="75" xr:uid="{00000000-0005-0000-0000-00004A000000}"/>
    <cellStyle name="60% - Accent4 2 2" xfId="76" xr:uid="{00000000-0005-0000-0000-00004B000000}"/>
    <cellStyle name="60% - Accent4 3" xfId="77" xr:uid="{00000000-0005-0000-0000-00004C000000}"/>
    <cellStyle name="60% - Accent5" xfId="78" xr:uid="{00000000-0005-0000-0000-00004D000000}"/>
    <cellStyle name="60% - Accent5 2" xfId="79" xr:uid="{00000000-0005-0000-0000-00004E000000}"/>
    <cellStyle name="60% - Accent5 2 2" xfId="80" xr:uid="{00000000-0005-0000-0000-00004F000000}"/>
    <cellStyle name="60% - Accent5 3" xfId="81" xr:uid="{00000000-0005-0000-0000-000050000000}"/>
    <cellStyle name="60% - Accent6" xfId="82" xr:uid="{00000000-0005-0000-0000-000051000000}"/>
    <cellStyle name="60% - Accent6 2" xfId="83" xr:uid="{00000000-0005-0000-0000-000052000000}"/>
    <cellStyle name="60% - Accent6 2 2" xfId="84" xr:uid="{00000000-0005-0000-0000-000053000000}"/>
    <cellStyle name="60% - Accent6 3" xfId="85" xr:uid="{00000000-0005-0000-0000-000054000000}"/>
    <cellStyle name="60% - 강조색1" xfId="86" xr:uid="{00000000-0005-0000-0000-000055000000}"/>
    <cellStyle name="60% - 강조색2" xfId="87" xr:uid="{00000000-0005-0000-0000-000056000000}"/>
    <cellStyle name="60% - 강조색3" xfId="88" xr:uid="{00000000-0005-0000-0000-000057000000}"/>
    <cellStyle name="60% - 강조색4" xfId="89" xr:uid="{00000000-0005-0000-0000-000058000000}"/>
    <cellStyle name="60% - 강조색5" xfId="90" xr:uid="{00000000-0005-0000-0000-000059000000}"/>
    <cellStyle name="60% - 강조색6" xfId="91" xr:uid="{00000000-0005-0000-0000-00005A000000}"/>
    <cellStyle name="Accent1" xfId="92" xr:uid="{00000000-0005-0000-0000-00005B000000}"/>
    <cellStyle name="Accent1 2" xfId="93" xr:uid="{00000000-0005-0000-0000-00005C000000}"/>
    <cellStyle name="Accent1 2 2" xfId="94" xr:uid="{00000000-0005-0000-0000-00005D000000}"/>
    <cellStyle name="Accent1 3" xfId="95" xr:uid="{00000000-0005-0000-0000-00005E000000}"/>
    <cellStyle name="Accent2" xfId="96" xr:uid="{00000000-0005-0000-0000-00005F000000}"/>
    <cellStyle name="Accent2 2" xfId="97" xr:uid="{00000000-0005-0000-0000-000060000000}"/>
    <cellStyle name="Accent2 2 2" xfId="98" xr:uid="{00000000-0005-0000-0000-000061000000}"/>
    <cellStyle name="Accent2 3" xfId="99" xr:uid="{00000000-0005-0000-0000-000062000000}"/>
    <cellStyle name="Accent3" xfId="100" xr:uid="{00000000-0005-0000-0000-000063000000}"/>
    <cellStyle name="Accent3 2" xfId="101" xr:uid="{00000000-0005-0000-0000-000064000000}"/>
    <cellStyle name="Accent3 2 2" xfId="102" xr:uid="{00000000-0005-0000-0000-000065000000}"/>
    <cellStyle name="Accent3 3" xfId="103" xr:uid="{00000000-0005-0000-0000-000066000000}"/>
    <cellStyle name="Accent4" xfId="104" xr:uid="{00000000-0005-0000-0000-000067000000}"/>
    <cellStyle name="Accent4 2" xfId="105" xr:uid="{00000000-0005-0000-0000-000068000000}"/>
    <cellStyle name="Accent4 2 2" xfId="106" xr:uid="{00000000-0005-0000-0000-000069000000}"/>
    <cellStyle name="Accent4 3" xfId="107" xr:uid="{00000000-0005-0000-0000-00006A000000}"/>
    <cellStyle name="Accent5" xfId="108" xr:uid="{00000000-0005-0000-0000-00006B000000}"/>
    <cellStyle name="Accent5 2" xfId="109" xr:uid="{00000000-0005-0000-0000-00006C000000}"/>
    <cellStyle name="Accent5 2 2" xfId="110" xr:uid="{00000000-0005-0000-0000-00006D000000}"/>
    <cellStyle name="Accent5 3" xfId="111" xr:uid="{00000000-0005-0000-0000-00006E000000}"/>
    <cellStyle name="Accent6" xfId="112" xr:uid="{00000000-0005-0000-0000-00006F000000}"/>
    <cellStyle name="Accent6 2" xfId="113" xr:uid="{00000000-0005-0000-0000-000070000000}"/>
    <cellStyle name="Accent6 2 2" xfId="114" xr:uid="{00000000-0005-0000-0000-000071000000}"/>
    <cellStyle name="Accent6 3" xfId="115" xr:uid="{00000000-0005-0000-0000-000072000000}"/>
    <cellStyle name="Bad" xfId="116" xr:uid="{00000000-0005-0000-0000-000073000000}"/>
    <cellStyle name="Bad 2" xfId="117" xr:uid="{00000000-0005-0000-0000-000074000000}"/>
    <cellStyle name="Bad 2 2" xfId="118" xr:uid="{00000000-0005-0000-0000-000075000000}"/>
    <cellStyle name="Bad 3" xfId="119" xr:uid="{00000000-0005-0000-0000-000076000000}"/>
    <cellStyle name="Calculation" xfId="120" xr:uid="{00000000-0005-0000-0000-000077000000}"/>
    <cellStyle name="Calculation 2" xfId="121" xr:uid="{00000000-0005-0000-0000-000078000000}"/>
    <cellStyle name="Calculation 2 2" xfId="122" xr:uid="{00000000-0005-0000-0000-000079000000}"/>
    <cellStyle name="Calculation 3" xfId="123" xr:uid="{00000000-0005-0000-0000-00007A000000}"/>
    <cellStyle name="Check Cell" xfId="124" xr:uid="{00000000-0005-0000-0000-00007B000000}"/>
    <cellStyle name="Check Cell 2" xfId="125" xr:uid="{00000000-0005-0000-0000-00007C000000}"/>
    <cellStyle name="Check Cell 2 2" xfId="126" xr:uid="{00000000-0005-0000-0000-00007D000000}"/>
    <cellStyle name="Check Cell 3" xfId="127" xr:uid="{00000000-0005-0000-0000-00007E000000}"/>
    <cellStyle name="Excel Built-in Normal" xfId="267" xr:uid="{00000000-0005-0000-0000-00007F000000}"/>
    <cellStyle name="Explanatory Text" xfId="128" xr:uid="{00000000-0005-0000-0000-000080000000}"/>
    <cellStyle name="Explanatory Text 2" xfId="129" xr:uid="{00000000-0005-0000-0000-000081000000}"/>
    <cellStyle name="Explanatory Text 2 2" xfId="130" xr:uid="{00000000-0005-0000-0000-000082000000}"/>
    <cellStyle name="Explanatory Text 3" xfId="131" xr:uid="{00000000-0005-0000-0000-000083000000}"/>
    <cellStyle name="Good" xfId="132" xr:uid="{00000000-0005-0000-0000-000084000000}"/>
    <cellStyle name="Good 2" xfId="133" xr:uid="{00000000-0005-0000-0000-000085000000}"/>
    <cellStyle name="Good 2 2" xfId="134" xr:uid="{00000000-0005-0000-0000-000086000000}"/>
    <cellStyle name="Good 3" xfId="135" xr:uid="{00000000-0005-0000-0000-000087000000}"/>
    <cellStyle name="Heading 1" xfId="136" xr:uid="{00000000-0005-0000-0000-000088000000}"/>
    <cellStyle name="Heading 1 2" xfId="137" xr:uid="{00000000-0005-0000-0000-000089000000}"/>
    <cellStyle name="Heading 1 2 2" xfId="138" xr:uid="{00000000-0005-0000-0000-00008A000000}"/>
    <cellStyle name="Heading 1 3" xfId="139" xr:uid="{00000000-0005-0000-0000-00008B000000}"/>
    <cellStyle name="Heading 2" xfId="140" xr:uid="{00000000-0005-0000-0000-00008C000000}"/>
    <cellStyle name="Heading 2 2" xfId="141" xr:uid="{00000000-0005-0000-0000-00008D000000}"/>
    <cellStyle name="Heading 2 2 2" xfId="142" xr:uid="{00000000-0005-0000-0000-00008E000000}"/>
    <cellStyle name="Heading 2 3" xfId="143" xr:uid="{00000000-0005-0000-0000-00008F000000}"/>
    <cellStyle name="Heading 3" xfId="144" xr:uid="{00000000-0005-0000-0000-000090000000}"/>
    <cellStyle name="Heading 3 2" xfId="145" xr:uid="{00000000-0005-0000-0000-000091000000}"/>
    <cellStyle name="Heading 3 2 2" xfId="146" xr:uid="{00000000-0005-0000-0000-000092000000}"/>
    <cellStyle name="Heading 3 3" xfId="147" xr:uid="{00000000-0005-0000-0000-000093000000}"/>
    <cellStyle name="Heading 4" xfId="148" xr:uid="{00000000-0005-0000-0000-000094000000}"/>
    <cellStyle name="Heading 4 2" xfId="149" xr:uid="{00000000-0005-0000-0000-000095000000}"/>
    <cellStyle name="Heading 4 2 2" xfId="150" xr:uid="{00000000-0005-0000-0000-000096000000}"/>
    <cellStyle name="Heading 4 3" xfId="151" xr:uid="{00000000-0005-0000-0000-000097000000}"/>
    <cellStyle name="Hyperlink 2" xfId="152" xr:uid="{00000000-0005-0000-0000-000098000000}"/>
    <cellStyle name="Hyperlink 2 2" xfId="297" xr:uid="{00000000-0005-0000-0000-000000000000}"/>
    <cellStyle name="Hyperlink 3" xfId="153" xr:uid="{00000000-0005-0000-0000-000099000000}"/>
    <cellStyle name="Hyperlink 4" xfId="154" xr:uid="{00000000-0005-0000-0000-00009A000000}"/>
    <cellStyle name="Hyperlink 5" xfId="155" xr:uid="{00000000-0005-0000-0000-00009B000000}"/>
    <cellStyle name="Hyperlink 5 2" xfId="156" xr:uid="{00000000-0005-0000-0000-00009C000000}"/>
    <cellStyle name="Input" xfId="157" xr:uid="{00000000-0005-0000-0000-00009D000000}"/>
    <cellStyle name="Input 2" xfId="158" xr:uid="{00000000-0005-0000-0000-00009E000000}"/>
    <cellStyle name="Input 2 2" xfId="159" xr:uid="{00000000-0005-0000-0000-00009F000000}"/>
    <cellStyle name="Input 3" xfId="160" xr:uid="{00000000-0005-0000-0000-0000A0000000}"/>
    <cellStyle name="Linked Cell" xfId="161" xr:uid="{00000000-0005-0000-0000-0000A1000000}"/>
    <cellStyle name="Linked Cell 2" xfId="162" xr:uid="{00000000-0005-0000-0000-0000A2000000}"/>
    <cellStyle name="Linked Cell 2 2" xfId="163" xr:uid="{00000000-0005-0000-0000-0000A3000000}"/>
    <cellStyle name="Linked Cell 3" xfId="164" xr:uid="{00000000-0005-0000-0000-0000A4000000}"/>
    <cellStyle name="Neutral" xfId="165" xr:uid="{00000000-0005-0000-0000-0000A5000000}"/>
    <cellStyle name="Neutral 2" xfId="166" xr:uid="{00000000-0005-0000-0000-0000A6000000}"/>
    <cellStyle name="Neutral 2 2" xfId="167" xr:uid="{00000000-0005-0000-0000-0000A7000000}"/>
    <cellStyle name="Neutral 3" xfId="168" xr:uid="{00000000-0005-0000-0000-0000A8000000}"/>
    <cellStyle name="Normal 10" xfId="169" xr:uid="{00000000-0005-0000-0000-0000A9000000}"/>
    <cellStyle name="Normal 106" xfId="266" xr:uid="{00000000-0005-0000-0000-0000AA000000}"/>
    <cellStyle name="Normal 126" xfId="270" xr:uid="{00000000-0005-0000-0000-0000AB000000}"/>
    <cellStyle name="Normal 144" xfId="271" xr:uid="{00000000-0005-0000-0000-0000AC000000}"/>
    <cellStyle name="Normal 146" xfId="275" xr:uid="{00000000-0005-0000-0000-0000AD000000}"/>
    <cellStyle name="Normal 151" xfId="273" xr:uid="{00000000-0005-0000-0000-0000AE000000}"/>
    <cellStyle name="Normal 155" xfId="274" xr:uid="{00000000-0005-0000-0000-0000AF000000}"/>
    <cellStyle name="Normal 156" xfId="279" xr:uid="{00000000-0005-0000-0000-0000B0000000}"/>
    <cellStyle name="Normal 157" xfId="278" xr:uid="{00000000-0005-0000-0000-0000B1000000}"/>
    <cellStyle name="Normal 158" xfId="280" xr:uid="{00000000-0005-0000-0000-0000B2000000}"/>
    <cellStyle name="Normal 168" xfId="277" xr:uid="{00000000-0005-0000-0000-0000B3000000}"/>
    <cellStyle name="Normal 177" xfId="282" xr:uid="{00000000-0005-0000-0000-0000B4000000}"/>
    <cellStyle name="Normal 18" xfId="251" xr:uid="{00000000-0005-0000-0000-0000B5000000}"/>
    <cellStyle name="Normal 18 2" xfId="253" xr:uid="{00000000-0005-0000-0000-0000B6000000}"/>
    <cellStyle name="Normal 180" xfId="281" xr:uid="{00000000-0005-0000-0000-0000B7000000}"/>
    <cellStyle name="Normal 2" xfId="170" xr:uid="{00000000-0005-0000-0000-0000B8000000}"/>
    <cellStyle name="Normal 2 2" xfId="171" xr:uid="{00000000-0005-0000-0000-0000B9000000}"/>
    <cellStyle name="Normal 2 2 2" xfId="269" xr:uid="{00000000-0005-0000-0000-0000BA000000}"/>
    <cellStyle name="Normal 2 3" xfId="172" xr:uid="{00000000-0005-0000-0000-0000BB000000}"/>
    <cellStyle name="Normal 2 4" xfId="300" xr:uid="{C741D920-B1FC-43BC-AAA6-2BE67E2DECEB}"/>
    <cellStyle name="Normal 2 5" xfId="304" xr:uid="{624CF066-9B8E-40B0-9DDD-3F6481C9E67B}"/>
    <cellStyle name="Normal 21" xfId="252" xr:uid="{00000000-0005-0000-0000-0000BC000000}"/>
    <cellStyle name="Normal 24" xfId="260" xr:uid="{00000000-0005-0000-0000-0000BD000000}"/>
    <cellStyle name="Normal 25" xfId="261" xr:uid="{00000000-0005-0000-0000-0000BE000000}"/>
    <cellStyle name="Normal 26" xfId="254" xr:uid="{00000000-0005-0000-0000-0000BF000000}"/>
    <cellStyle name="Normal 3" xfId="173" xr:uid="{00000000-0005-0000-0000-0000C0000000}"/>
    <cellStyle name="Normal 3 2" xfId="174" xr:uid="{00000000-0005-0000-0000-0000C1000000}"/>
    <cellStyle name="Normal 3 3" xfId="175" xr:uid="{00000000-0005-0000-0000-0000C2000000}"/>
    <cellStyle name="Normal 3 4" xfId="296" xr:uid="{00000000-0005-0000-0000-000003000000}"/>
    <cellStyle name="Normal 30 2" xfId="255" xr:uid="{00000000-0005-0000-0000-0000C3000000}"/>
    <cellStyle name="Normal 33" xfId="276" xr:uid="{00000000-0005-0000-0000-0000C4000000}"/>
    <cellStyle name="Normal 36 2" xfId="256" xr:uid="{00000000-0005-0000-0000-0000C5000000}"/>
    <cellStyle name="Normal 38 2" xfId="257" xr:uid="{00000000-0005-0000-0000-0000C6000000}"/>
    <cellStyle name="Normal 4" xfId="176" xr:uid="{00000000-0005-0000-0000-0000C7000000}"/>
    <cellStyle name="Normal 4 2" xfId="177" xr:uid="{00000000-0005-0000-0000-0000C8000000}"/>
    <cellStyle name="Normal 4 2 2" xfId="178" xr:uid="{00000000-0005-0000-0000-0000C9000000}"/>
    <cellStyle name="Normal 4 2 3" xfId="179" xr:uid="{00000000-0005-0000-0000-0000CA000000}"/>
    <cellStyle name="Normal 4 2 4" xfId="180" xr:uid="{00000000-0005-0000-0000-0000CB000000}"/>
    <cellStyle name="Normal 4 3" xfId="301" xr:uid="{9A621009-4500-423D-9D26-886E02FF6B4C}"/>
    <cellStyle name="Normal 49" xfId="259" xr:uid="{00000000-0005-0000-0000-0000CC000000}"/>
    <cellStyle name="Normal 5" xfId="181" xr:uid="{00000000-0005-0000-0000-0000CD000000}"/>
    <cellStyle name="Normal 5 2" xfId="182" xr:uid="{00000000-0005-0000-0000-0000CE000000}"/>
    <cellStyle name="Normal 5 3" xfId="183" xr:uid="{00000000-0005-0000-0000-0000CF000000}"/>
    <cellStyle name="Normal 6" xfId="184" xr:uid="{00000000-0005-0000-0000-0000D0000000}"/>
    <cellStyle name="Normal 7" xfId="185" xr:uid="{00000000-0005-0000-0000-0000D1000000}"/>
    <cellStyle name="Normal 7 2" xfId="186" xr:uid="{00000000-0005-0000-0000-0000D2000000}"/>
    <cellStyle name="Normal 72" xfId="263" xr:uid="{00000000-0005-0000-0000-0000D3000000}"/>
    <cellStyle name="Normal 76" xfId="264" xr:uid="{00000000-0005-0000-0000-0000D4000000}"/>
    <cellStyle name="Normal 8" xfId="187" xr:uid="{00000000-0005-0000-0000-0000D5000000}"/>
    <cellStyle name="Normal 9" xfId="188" xr:uid="{00000000-0005-0000-0000-0000D6000000}"/>
    <cellStyle name="Normal 96" xfId="268" xr:uid="{00000000-0005-0000-0000-0000D7000000}"/>
    <cellStyle name="Normal 97" xfId="265" xr:uid="{00000000-0005-0000-0000-0000D8000000}"/>
    <cellStyle name="Normal_FAS THAILAND (2)" xfId="189" xr:uid="{00000000-0005-0000-0000-0000D9000000}"/>
    <cellStyle name="Normal_Sheet1" xfId="190" xr:uid="{00000000-0005-0000-0000-0000DA000000}"/>
    <cellStyle name="Normal_VTS SEHEDULE 2" xfId="258" xr:uid="{00000000-0005-0000-0000-0000DB000000}"/>
    <cellStyle name="Note" xfId="191" xr:uid="{00000000-0005-0000-0000-0000DC000000}"/>
    <cellStyle name="Note 2" xfId="192" xr:uid="{00000000-0005-0000-0000-0000DD000000}"/>
    <cellStyle name="Note 3" xfId="193" xr:uid="{00000000-0005-0000-0000-0000DE000000}"/>
    <cellStyle name="Output" xfId="194" xr:uid="{00000000-0005-0000-0000-0000DF000000}"/>
    <cellStyle name="Output 2" xfId="195" xr:uid="{00000000-0005-0000-0000-0000E0000000}"/>
    <cellStyle name="Output 2 2" xfId="196" xr:uid="{00000000-0005-0000-0000-0000E1000000}"/>
    <cellStyle name="Output 3" xfId="197" xr:uid="{00000000-0005-0000-0000-0000E2000000}"/>
    <cellStyle name="Percent 2" xfId="198" xr:uid="{00000000-0005-0000-0000-0000E3000000}"/>
    <cellStyle name="Style 1" xfId="199" xr:uid="{00000000-0005-0000-0000-0000E4000000}"/>
    <cellStyle name="Title" xfId="200" xr:uid="{00000000-0005-0000-0000-0000E5000000}"/>
    <cellStyle name="Title 2" xfId="201" xr:uid="{00000000-0005-0000-0000-0000E6000000}"/>
    <cellStyle name="Title 3" xfId="202" xr:uid="{00000000-0005-0000-0000-0000E7000000}"/>
    <cellStyle name="Total" xfId="203" xr:uid="{00000000-0005-0000-0000-0000E8000000}"/>
    <cellStyle name="Total 2" xfId="204" xr:uid="{00000000-0005-0000-0000-0000E9000000}"/>
    <cellStyle name="Total 2 2" xfId="205" xr:uid="{00000000-0005-0000-0000-0000EA000000}"/>
    <cellStyle name="Total 3" xfId="206" xr:uid="{00000000-0005-0000-0000-0000EB000000}"/>
    <cellStyle name="Warning Text" xfId="207" xr:uid="{00000000-0005-0000-0000-0000EC000000}"/>
    <cellStyle name="Warning Text 2" xfId="208" xr:uid="{00000000-0005-0000-0000-0000ED000000}"/>
    <cellStyle name="Warning Text 2 2" xfId="209" xr:uid="{00000000-0005-0000-0000-0000EE000000}"/>
    <cellStyle name="Warning Text 3" xfId="210" xr:uid="{00000000-0005-0000-0000-0000EF000000}"/>
    <cellStyle name="一般" xfId="0" builtinId="0"/>
    <cellStyle name="一般 10" xfId="272" xr:uid="{00000000-0005-0000-0000-0000F1000000}"/>
    <cellStyle name="一般 11" xfId="283" xr:uid="{00000000-0005-0000-0000-00004A010000}"/>
    <cellStyle name="一般 12" xfId="284" xr:uid="{00000000-0005-0000-0000-00004B010000}"/>
    <cellStyle name="一般 13" xfId="285" xr:uid="{00000000-0005-0000-0000-00004C010000}"/>
    <cellStyle name="一般 14" xfId="286" xr:uid="{00000000-0005-0000-0000-00004D010000}"/>
    <cellStyle name="一般 15" xfId="287" xr:uid="{00000000-0005-0000-0000-00004E010000}"/>
    <cellStyle name="一般 16" xfId="288" xr:uid="{00000000-0005-0000-0000-00004F010000}"/>
    <cellStyle name="一般 17" xfId="289" xr:uid="{00000000-0005-0000-0000-000050010000}"/>
    <cellStyle name="一般 18" xfId="290" xr:uid="{00000000-0005-0000-0000-000051010000}"/>
    <cellStyle name="一般 19" xfId="291" xr:uid="{00000000-0005-0000-0000-000052010000}"/>
    <cellStyle name="一般 2" xfId="211" xr:uid="{00000000-0005-0000-0000-0000F2000000}"/>
    <cellStyle name="一般 20" xfId="292" xr:uid="{00000000-0005-0000-0000-000053010000}"/>
    <cellStyle name="一般 21" xfId="293" xr:uid="{00000000-0005-0000-0000-000054010000}"/>
    <cellStyle name="一般 22" xfId="294" xr:uid="{00000000-0005-0000-0000-000055010000}"/>
    <cellStyle name="一般 23" xfId="295" xr:uid="{00000000-0005-0000-0000-000058010000}"/>
    <cellStyle name="一般 24" xfId="298" xr:uid="{1154EBB8-65D1-4EB1-9C3C-2CB5FDD32E7E}"/>
    <cellStyle name="一般 25" xfId="299" xr:uid="{8D64B4DB-1B27-46E3-9C6F-14BAEDBEE19F}"/>
    <cellStyle name="一般 26" xfId="302" xr:uid="{26281FEA-6233-4BD8-968C-3201DF2225C5}"/>
    <cellStyle name="一般 3" xfId="212" xr:uid="{00000000-0005-0000-0000-0000F3000000}"/>
    <cellStyle name="一般 3 2" xfId="213" xr:uid="{00000000-0005-0000-0000-0000F4000000}"/>
    <cellStyle name="一般 4" xfId="214" xr:uid="{00000000-0005-0000-0000-0000F5000000}"/>
    <cellStyle name="一般 5" xfId="215" xr:uid="{00000000-0005-0000-0000-0000F6000000}"/>
    <cellStyle name="一般 6" xfId="216" xr:uid="{00000000-0005-0000-0000-0000F7000000}"/>
    <cellStyle name="一般 7" xfId="217" xr:uid="{00000000-0005-0000-0000-0000F8000000}"/>
    <cellStyle name="一般 8" xfId="218" xr:uid="{00000000-0005-0000-0000-0000F9000000}"/>
    <cellStyle name="一般 9" xfId="262" xr:uid="{00000000-0005-0000-0000-0000FA000000}"/>
    <cellStyle name="一般_Bien Dong Shipping Schedule" xfId="219" xr:uid="{00000000-0005-0000-0000-0000FB000000}"/>
    <cellStyle name="一般_WMCL SCHEDULE EX THAI (3)" xfId="220" xr:uid="{00000000-0005-0000-0000-0000FC000000}"/>
    <cellStyle name="강조색1" xfId="221" xr:uid="{00000000-0005-0000-0000-0000FD000000}"/>
    <cellStyle name="강조색2" xfId="222" xr:uid="{00000000-0005-0000-0000-0000FE000000}"/>
    <cellStyle name="강조색3" xfId="223" xr:uid="{00000000-0005-0000-0000-0000FF000000}"/>
    <cellStyle name="강조색4" xfId="224" xr:uid="{00000000-0005-0000-0000-000000010000}"/>
    <cellStyle name="강조색5" xfId="225" xr:uid="{00000000-0005-0000-0000-000001010000}"/>
    <cellStyle name="강조색6" xfId="226" xr:uid="{00000000-0005-0000-0000-000002010000}"/>
    <cellStyle name="경고문" xfId="227" xr:uid="{00000000-0005-0000-0000-000003010000}"/>
    <cellStyle name="계산" xfId="228" xr:uid="{00000000-0005-0000-0000-000004010000}"/>
    <cellStyle name="나쁨" xfId="231" xr:uid="{00000000-0005-0000-0000-000005010000}"/>
    <cellStyle name="好_SZ DIRECT SVC" xfId="229" xr:uid="{00000000-0005-0000-0000-000006010000}"/>
    <cellStyle name="好_SZ DIRECT SVC_01-Shenzhen Direct svc" xfId="230" xr:uid="{00000000-0005-0000-0000-000007010000}"/>
    <cellStyle name="常规_SZ DIRECT SVC" xfId="233" xr:uid="{00000000-0005-0000-0000-000008010000}"/>
    <cellStyle name="超連結" xfId="235" builtinId="8"/>
    <cellStyle name="樣式 1" xfId="247" xr:uid="{00000000-0005-0000-0000-00000A010000}"/>
    <cellStyle name="메모" xfId="232" xr:uid="{00000000-0005-0000-0000-00000B010000}"/>
    <cellStyle name="보통" xfId="234" xr:uid="{00000000-0005-0000-0000-00000C010000}"/>
    <cellStyle name="壞_01-Shenzhen Direct svc" xfId="250" xr:uid="{00000000-0005-0000-0000-00000D010000}"/>
    <cellStyle name="설명 텍스트" xfId="236" xr:uid="{00000000-0005-0000-0000-00000E010000}"/>
    <cellStyle name="셀 확인" xfId="237" xr:uid="{00000000-0005-0000-0000-00000F010000}"/>
    <cellStyle name="연결된 셀" xfId="238" xr:uid="{00000000-0005-0000-0000-000010010000}"/>
    <cellStyle name="요약" xfId="239" xr:uid="{00000000-0005-0000-0000-000011010000}"/>
    <cellStyle name="입력" xfId="240" xr:uid="{00000000-0005-0000-0000-000012010000}"/>
    <cellStyle name="제목" xfId="241" xr:uid="{00000000-0005-0000-0000-000013010000}"/>
    <cellStyle name="제목 1" xfId="242" xr:uid="{00000000-0005-0000-0000-000014010000}"/>
    <cellStyle name="제목 2" xfId="243" xr:uid="{00000000-0005-0000-0000-000015010000}"/>
    <cellStyle name="제목 3" xfId="244" xr:uid="{00000000-0005-0000-0000-000016010000}"/>
    <cellStyle name="제목 4" xfId="245" xr:uid="{00000000-0005-0000-0000-000017010000}"/>
    <cellStyle name="좋음" xfId="246" xr:uid="{00000000-0005-0000-0000-000018010000}"/>
    <cellStyle name="출력" xfId="248" xr:uid="{00000000-0005-0000-0000-000019010000}"/>
    <cellStyle name="표준 2" xfId="249" xr:uid="{00000000-0005-0000-0000-00001A010000}"/>
    <cellStyle name="표준 2 2" xfId="303" xr:uid="{7B283FE0-C979-4DDE-B2A0-96F9CD3678F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CCFF"/>
      <color rgb="FF09F7CF"/>
      <color rgb="FF3399FF"/>
      <color rgb="FF33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79375</xdr:rowOff>
    </xdr:from>
    <xdr:to>
      <xdr:col>1</xdr:col>
      <xdr:colOff>1739900</xdr:colOff>
      <xdr:row>6</xdr:row>
      <xdr:rowOff>58302</xdr:rowOff>
    </xdr:to>
    <xdr:pic>
      <xdr:nvPicPr>
        <xdr:cNvPr id="79304" name="Picture 2" descr="Z:\Admin\Company Logo\JPG Format\WMCL.jpg">
          <a:extLst>
            <a:ext uri="{FF2B5EF4-FFF2-40B4-BE49-F238E27FC236}">
              <a16:creationId xmlns:a16="http://schemas.microsoft.com/office/drawing/2014/main" id="{00000000-0008-0000-0000-0000C8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775" y="225425"/>
          <a:ext cx="1730375" cy="791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714375</xdr:colOff>
      <xdr:row>0</xdr:row>
      <xdr:rowOff>76200</xdr:rowOff>
    </xdr:from>
    <xdr:to>
      <xdr:col>6</xdr:col>
      <xdr:colOff>714375</xdr:colOff>
      <xdr:row>6</xdr:row>
      <xdr:rowOff>104775</xdr:rowOff>
    </xdr:to>
    <xdr:pic>
      <xdr:nvPicPr>
        <xdr:cNvPr id="79305" name="Picture 1030">
          <a:extLst>
            <a:ext uri="{FF2B5EF4-FFF2-40B4-BE49-F238E27FC236}">
              <a16:creationId xmlns:a16="http://schemas.microsoft.com/office/drawing/2014/main" id="{00000000-0008-0000-0000-0000C9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76200"/>
          <a:ext cx="933450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28250</xdr:colOff>
      <xdr:row>33</xdr:row>
      <xdr:rowOff>158749</xdr:rowOff>
    </xdr:from>
    <xdr:ext cx="6409619" cy="1947316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9677114">
          <a:off x="28250" y="4546599"/>
          <a:ext cx="6409619" cy="1947316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3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3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  <xdr:twoCellAnchor editAs="oneCell">
    <xdr:from>
      <xdr:col>1</xdr:col>
      <xdr:colOff>1097756</xdr:colOff>
      <xdr:row>36</xdr:row>
      <xdr:rowOff>0</xdr:rowOff>
    </xdr:from>
    <xdr:to>
      <xdr:col>1</xdr:col>
      <xdr:colOff>1173956</xdr:colOff>
      <xdr:row>53</xdr:row>
      <xdr:rowOff>152400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510A0825-7630-42D3-97A5-427F1E2996C5}"/>
            </a:ext>
          </a:extLst>
        </xdr:cNvPr>
        <xdr:cNvSpPr txBox="1">
          <a:spLocks noChangeArrowheads="1"/>
        </xdr:cNvSpPr>
      </xdr:nvSpPr>
      <xdr:spPr bwMode="auto">
        <a:xfrm>
          <a:off x="1097756" y="4657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36</xdr:row>
      <xdr:rowOff>0</xdr:rowOff>
    </xdr:from>
    <xdr:to>
      <xdr:col>1</xdr:col>
      <xdr:colOff>1173956</xdr:colOff>
      <xdr:row>53</xdr:row>
      <xdr:rowOff>152400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D36A945D-E6AB-4047-A9E8-63EC069BEBE1}"/>
            </a:ext>
          </a:extLst>
        </xdr:cNvPr>
        <xdr:cNvSpPr txBox="1">
          <a:spLocks noChangeArrowheads="1"/>
        </xdr:cNvSpPr>
      </xdr:nvSpPr>
      <xdr:spPr bwMode="auto">
        <a:xfrm>
          <a:off x="1097756" y="4657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36</xdr:row>
      <xdr:rowOff>0</xdr:rowOff>
    </xdr:from>
    <xdr:to>
      <xdr:col>1</xdr:col>
      <xdr:colOff>1173956</xdr:colOff>
      <xdr:row>53</xdr:row>
      <xdr:rowOff>152400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9D28D999-03D3-41FD-8313-0411B404C523}"/>
            </a:ext>
          </a:extLst>
        </xdr:cNvPr>
        <xdr:cNvSpPr txBox="1">
          <a:spLocks noChangeArrowheads="1"/>
        </xdr:cNvSpPr>
      </xdr:nvSpPr>
      <xdr:spPr bwMode="auto">
        <a:xfrm>
          <a:off x="1097756" y="4657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36</xdr:row>
      <xdr:rowOff>0</xdr:rowOff>
    </xdr:from>
    <xdr:to>
      <xdr:col>1</xdr:col>
      <xdr:colOff>1173956</xdr:colOff>
      <xdr:row>53</xdr:row>
      <xdr:rowOff>152400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DCDB8963-FE97-42EA-B99E-BE2A16C600F1}"/>
            </a:ext>
          </a:extLst>
        </xdr:cNvPr>
        <xdr:cNvSpPr txBox="1">
          <a:spLocks noChangeArrowheads="1"/>
        </xdr:cNvSpPr>
      </xdr:nvSpPr>
      <xdr:spPr bwMode="auto">
        <a:xfrm>
          <a:off x="1097756" y="4657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36</xdr:row>
      <xdr:rowOff>0</xdr:rowOff>
    </xdr:from>
    <xdr:to>
      <xdr:col>1</xdr:col>
      <xdr:colOff>1173956</xdr:colOff>
      <xdr:row>53</xdr:row>
      <xdr:rowOff>152400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2E0C3ADB-B567-4A95-8571-09A9206FF552}"/>
            </a:ext>
          </a:extLst>
        </xdr:cNvPr>
        <xdr:cNvSpPr txBox="1">
          <a:spLocks noChangeArrowheads="1"/>
        </xdr:cNvSpPr>
      </xdr:nvSpPr>
      <xdr:spPr bwMode="auto">
        <a:xfrm>
          <a:off x="1097756" y="4657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36</xdr:row>
      <xdr:rowOff>0</xdr:rowOff>
    </xdr:from>
    <xdr:to>
      <xdr:col>1</xdr:col>
      <xdr:colOff>1173956</xdr:colOff>
      <xdr:row>53</xdr:row>
      <xdr:rowOff>152400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675746EE-6FDE-4790-892C-EA566A6B0DEC}"/>
            </a:ext>
          </a:extLst>
        </xdr:cNvPr>
        <xdr:cNvSpPr txBox="1">
          <a:spLocks noChangeArrowheads="1"/>
        </xdr:cNvSpPr>
      </xdr:nvSpPr>
      <xdr:spPr bwMode="auto">
        <a:xfrm>
          <a:off x="1097756" y="4657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297656</xdr:colOff>
      <xdr:row>22</xdr:row>
      <xdr:rowOff>47625</xdr:rowOff>
    </xdr:from>
    <xdr:to>
      <xdr:col>2</xdr:col>
      <xdr:colOff>964406</xdr:colOff>
      <xdr:row>23</xdr:row>
      <xdr:rowOff>28575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1826E1B6-D190-4104-91E3-F706BDFB6EF2}"/>
            </a:ext>
          </a:extLst>
        </xdr:cNvPr>
        <xdr:cNvSpPr txBox="1">
          <a:spLocks noChangeArrowheads="1"/>
        </xdr:cNvSpPr>
      </xdr:nvSpPr>
      <xdr:spPr bwMode="auto">
        <a:xfrm>
          <a:off x="1393031" y="5057775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662781</xdr:colOff>
      <xdr:row>24</xdr:row>
      <xdr:rowOff>76200</xdr:rowOff>
    </xdr:from>
    <xdr:to>
      <xdr:col>1</xdr:col>
      <xdr:colOff>1196181</xdr:colOff>
      <xdr:row>25</xdr:row>
      <xdr:rowOff>47625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94E72739-41DE-40F7-8720-1133CB63FED4}"/>
            </a:ext>
          </a:extLst>
        </xdr:cNvPr>
        <xdr:cNvSpPr txBox="1">
          <a:spLocks noChangeArrowheads="1"/>
        </xdr:cNvSpPr>
      </xdr:nvSpPr>
      <xdr:spPr bwMode="auto">
        <a:xfrm>
          <a:off x="885031" y="274955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297656</xdr:colOff>
      <xdr:row>22</xdr:row>
      <xdr:rowOff>47625</xdr:rowOff>
    </xdr:from>
    <xdr:to>
      <xdr:col>2</xdr:col>
      <xdr:colOff>964406</xdr:colOff>
      <xdr:row>23</xdr:row>
      <xdr:rowOff>19050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171DAAA7-B304-4702-B311-C3090183DB20}"/>
            </a:ext>
          </a:extLst>
        </xdr:cNvPr>
        <xdr:cNvSpPr txBox="1">
          <a:spLocks noChangeArrowheads="1"/>
        </xdr:cNvSpPr>
      </xdr:nvSpPr>
      <xdr:spPr bwMode="auto">
        <a:xfrm>
          <a:off x="1393031" y="505777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640556</xdr:colOff>
      <xdr:row>35</xdr:row>
      <xdr:rowOff>28575</xdr:rowOff>
    </xdr:from>
    <xdr:to>
      <xdr:col>1</xdr:col>
      <xdr:colOff>1173956</xdr:colOff>
      <xdr:row>36</xdr:row>
      <xdr:rowOff>0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2517699-9A79-4367-8650-CAD10616C026}"/>
            </a:ext>
          </a:extLst>
        </xdr:cNvPr>
        <xdr:cNvSpPr txBox="1">
          <a:spLocks noChangeArrowheads="1"/>
        </xdr:cNvSpPr>
      </xdr:nvSpPr>
      <xdr:spPr bwMode="auto">
        <a:xfrm>
          <a:off x="640556" y="603885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297656</xdr:colOff>
      <xdr:row>30</xdr:row>
      <xdr:rowOff>47625</xdr:rowOff>
    </xdr:from>
    <xdr:to>
      <xdr:col>2</xdr:col>
      <xdr:colOff>964406</xdr:colOff>
      <xdr:row>31</xdr:row>
      <xdr:rowOff>28575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2BC0529-B80F-4AC0-A31B-0CE1ADFA31C3}"/>
            </a:ext>
          </a:extLst>
        </xdr:cNvPr>
        <xdr:cNvSpPr txBox="1">
          <a:spLocks noChangeArrowheads="1"/>
        </xdr:cNvSpPr>
      </xdr:nvSpPr>
      <xdr:spPr bwMode="auto">
        <a:xfrm>
          <a:off x="1393031" y="5057775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11906</xdr:colOff>
      <xdr:row>26</xdr:row>
      <xdr:rowOff>171450</xdr:rowOff>
    </xdr:from>
    <xdr:to>
      <xdr:col>2</xdr:col>
      <xdr:colOff>621506</xdr:colOff>
      <xdr:row>27</xdr:row>
      <xdr:rowOff>133350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1D21A7D6-0F99-4E70-8AC5-F5923768EECA}"/>
            </a:ext>
          </a:extLst>
        </xdr:cNvPr>
        <xdr:cNvSpPr txBox="1">
          <a:spLocks noChangeArrowheads="1"/>
        </xdr:cNvSpPr>
      </xdr:nvSpPr>
      <xdr:spPr bwMode="auto">
        <a:xfrm>
          <a:off x="1107281" y="4381500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316706</xdr:colOff>
      <xdr:row>35</xdr:row>
      <xdr:rowOff>133350</xdr:rowOff>
    </xdr:from>
    <xdr:to>
      <xdr:col>2</xdr:col>
      <xdr:colOff>850106</xdr:colOff>
      <xdr:row>53</xdr:row>
      <xdr:rowOff>95250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28F00E58-2CE3-4DB0-AE22-CDF06FC2D1EE}"/>
            </a:ext>
          </a:extLst>
        </xdr:cNvPr>
        <xdr:cNvSpPr txBox="1">
          <a:spLocks noChangeArrowheads="1"/>
        </xdr:cNvSpPr>
      </xdr:nvSpPr>
      <xdr:spPr bwMode="auto">
        <a:xfrm>
          <a:off x="1412081" y="6143625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640556</xdr:colOff>
      <xdr:row>35</xdr:row>
      <xdr:rowOff>28575</xdr:rowOff>
    </xdr:from>
    <xdr:to>
      <xdr:col>1</xdr:col>
      <xdr:colOff>1173956</xdr:colOff>
      <xdr:row>36</xdr:row>
      <xdr:rowOff>0</xdr:rowOff>
    </xdr:to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5F05871F-E698-4945-A1FC-62F737397D9B}"/>
            </a:ext>
          </a:extLst>
        </xdr:cNvPr>
        <xdr:cNvSpPr txBox="1">
          <a:spLocks noChangeArrowheads="1"/>
        </xdr:cNvSpPr>
      </xdr:nvSpPr>
      <xdr:spPr bwMode="auto">
        <a:xfrm>
          <a:off x="640556" y="603885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297656</xdr:colOff>
      <xdr:row>30</xdr:row>
      <xdr:rowOff>47625</xdr:rowOff>
    </xdr:from>
    <xdr:to>
      <xdr:col>2</xdr:col>
      <xdr:colOff>964406</xdr:colOff>
      <xdr:row>31</xdr:row>
      <xdr:rowOff>19050</xdr:rowOff>
    </xdr:to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8A61552C-534E-462A-8C72-19BE1B9046CE}"/>
            </a:ext>
          </a:extLst>
        </xdr:cNvPr>
        <xdr:cNvSpPr txBox="1">
          <a:spLocks noChangeArrowheads="1"/>
        </xdr:cNvSpPr>
      </xdr:nvSpPr>
      <xdr:spPr bwMode="auto">
        <a:xfrm>
          <a:off x="1393031" y="505777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297656</xdr:colOff>
      <xdr:row>30</xdr:row>
      <xdr:rowOff>47625</xdr:rowOff>
    </xdr:from>
    <xdr:to>
      <xdr:col>2</xdr:col>
      <xdr:colOff>964406</xdr:colOff>
      <xdr:row>31</xdr:row>
      <xdr:rowOff>28575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BBAB6C1F-D3A2-42EE-B23F-BFBC6D59F0F8}"/>
            </a:ext>
          </a:extLst>
        </xdr:cNvPr>
        <xdr:cNvSpPr txBox="1">
          <a:spLocks noChangeArrowheads="1"/>
        </xdr:cNvSpPr>
      </xdr:nvSpPr>
      <xdr:spPr bwMode="auto">
        <a:xfrm>
          <a:off x="1393031" y="5057775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297656</xdr:colOff>
      <xdr:row>30</xdr:row>
      <xdr:rowOff>47625</xdr:rowOff>
    </xdr:from>
    <xdr:to>
      <xdr:col>2</xdr:col>
      <xdr:colOff>964406</xdr:colOff>
      <xdr:row>31</xdr:row>
      <xdr:rowOff>19050</xdr:rowOff>
    </xdr:to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622AC01E-C790-4994-B2FB-DE68E495A4AE}"/>
            </a:ext>
          </a:extLst>
        </xdr:cNvPr>
        <xdr:cNvSpPr txBox="1">
          <a:spLocks noChangeArrowheads="1"/>
        </xdr:cNvSpPr>
      </xdr:nvSpPr>
      <xdr:spPr bwMode="auto">
        <a:xfrm>
          <a:off x="1393031" y="505777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812006</xdr:colOff>
      <xdr:row>24</xdr:row>
      <xdr:rowOff>133350</xdr:rowOff>
    </xdr:from>
    <xdr:to>
      <xdr:col>6</xdr:col>
      <xdr:colOff>431006</xdr:colOff>
      <xdr:row>25</xdr:row>
      <xdr:rowOff>104775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47D2BB36-6BD6-457F-9DA8-E7A20D256346}"/>
            </a:ext>
          </a:extLst>
        </xdr:cNvPr>
        <xdr:cNvSpPr txBox="1">
          <a:spLocks noChangeArrowheads="1"/>
        </xdr:cNvSpPr>
      </xdr:nvSpPr>
      <xdr:spPr bwMode="auto">
        <a:xfrm>
          <a:off x="4260056" y="3943350"/>
          <a:ext cx="552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812006</xdr:colOff>
      <xdr:row>24</xdr:row>
      <xdr:rowOff>133350</xdr:rowOff>
    </xdr:from>
    <xdr:to>
      <xdr:col>6</xdr:col>
      <xdr:colOff>431006</xdr:colOff>
      <xdr:row>25</xdr:row>
      <xdr:rowOff>104775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FF15E123-8747-4D6B-BC2D-25E8C1074688}"/>
            </a:ext>
          </a:extLst>
        </xdr:cNvPr>
        <xdr:cNvSpPr txBox="1">
          <a:spLocks noChangeArrowheads="1"/>
        </xdr:cNvSpPr>
      </xdr:nvSpPr>
      <xdr:spPr bwMode="auto">
        <a:xfrm>
          <a:off x="4260056" y="3943350"/>
          <a:ext cx="552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66676</xdr:rowOff>
    </xdr:from>
    <xdr:to>
      <xdr:col>2</xdr:col>
      <xdr:colOff>248975</xdr:colOff>
      <xdr:row>4</xdr:row>
      <xdr:rowOff>123826</xdr:rowOff>
    </xdr:to>
    <xdr:pic>
      <xdr:nvPicPr>
        <xdr:cNvPr id="83386" name="Picture 2" descr="Z:\Admin\Company Logo\JPG Format\WMCL.jpg">
          <a:extLst>
            <a:ext uri="{FF2B5EF4-FFF2-40B4-BE49-F238E27FC236}">
              <a16:creationId xmlns:a16="http://schemas.microsoft.com/office/drawing/2014/main" id="{00000000-0008-0000-0200-0000BA4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228601"/>
          <a:ext cx="178250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352425</xdr:colOff>
      <xdr:row>0</xdr:row>
      <xdr:rowOff>152400</xdr:rowOff>
    </xdr:from>
    <xdr:to>
      <xdr:col>9</xdr:col>
      <xdr:colOff>419100</xdr:colOff>
      <xdr:row>5</xdr:row>
      <xdr:rowOff>200025</xdr:rowOff>
    </xdr:to>
    <xdr:pic>
      <xdr:nvPicPr>
        <xdr:cNvPr id="83387" name="Picture 1030">
          <a:extLst>
            <a:ext uri="{FF2B5EF4-FFF2-40B4-BE49-F238E27FC236}">
              <a16:creationId xmlns:a16="http://schemas.microsoft.com/office/drawing/2014/main" id="{00000000-0008-0000-0200-0000BB4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53650" y="152400"/>
          <a:ext cx="1133475" cy="1171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876305</xdr:colOff>
      <xdr:row>33</xdr:row>
      <xdr:rowOff>113177</xdr:rowOff>
    </xdr:from>
    <xdr:ext cx="9315336" cy="3074225"/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9677114">
          <a:off x="1000130" y="6323477"/>
          <a:ext cx="9315336" cy="3074225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8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8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2</xdr:row>
      <xdr:rowOff>0</xdr:rowOff>
    </xdr:from>
    <xdr:to>
      <xdr:col>1</xdr:col>
      <xdr:colOff>771012</xdr:colOff>
      <xdr:row>5</xdr:row>
      <xdr:rowOff>368300</xdr:rowOff>
    </xdr:to>
    <xdr:pic>
      <xdr:nvPicPr>
        <xdr:cNvPr id="66024" name="Picture 2" descr="Z:\Admin\Company Logo\JPG Format\WMCL.jpg">
          <a:extLst>
            <a:ext uri="{FF2B5EF4-FFF2-40B4-BE49-F238E27FC236}">
              <a16:creationId xmlns:a16="http://schemas.microsoft.com/office/drawing/2014/main" id="{00000000-0008-0000-0100-0000E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533400"/>
          <a:ext cx="2841112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215900</xdr:colOff>
      <xdr:row>1</xdr:row>
      <xdr:rowOff>15875</xdr:rowOff>
    </xdr:from>
    <xdr:to>
      <xdr:col>12</xdr:col>
      <xdr:colOff>558799</xdr:colOff>
      <xdr:row>4</xdr:row>
      <xdr:rowOff>219485</xdr:rowOff>
    </xdr:to>
    <xdr:pic>
      <xdr:nvPicPr>
        <xdr:cNvPr id="66025" name="Picture 1030">
          <a:extLst>
            <a:ext uri="{FF2B5EF4-FFF2-40B4-BE49-F238E27FC236}">
              <a16:creationId xmlns:a16="http://schemas.microsoft.com/office/drawing/2014/main" id="{00000000-0008-0000-0100-0000E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30100" y="206375"/>
          <a:ext cx="1168399" cy="12069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154762</xdr:colOff>
      <xdr:row>26</xdr:row>
      <xdr:rowOff>12702</xdr:rowOff>
    </xdr:from>
    <xdr:ext cx="8989762" cy="3307836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B2420787-2D5D-4051-88DE-826CD0C2A07A}"/>
            </a:ext>
          </a:extLst>
        </xdr:cNvPr>
        <xdr:cNvSpPr/>
      </xdr:nvSpPr>
      <xdr:spPr>
        <a:xfrm rot="19677114">
          <a:off x="2313762" y="7289802"/>
          <a:ext cx="8989762" cy="3307836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6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6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2</xdr:row>
      <xdr:rowOff>123825</xdr:rowOff>
    </xdr:from>
    <xdr:to>
      <xdr:col>2</xdr:col>
      <xdr:colOff>196249</xdr:colOff>
      <xdr:row>6</xdr:row>
      <xdr:rowOff>53975</xdr:rowOff>
    </xdr:to>
    <xdr:pic>
      <xdr:nvPicPr>
        <xdr:cNvPr id="84409" name="Picture 2" descr="Z:\Admin\Company Logo\JPG Format\WMCL.jpg">
          <a:extLst>
            <a:ext uri="{FF2B5EF4-FFF2-40B4-BE49-F238E27FC236}">
              <a16:creationId xmlns:a16="http://schemas.microsoft.com/office/drawing/2014/main" id="{00000000-0008-0000-0300-0000B9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275" y="409575"/>
          <a:ext cx="2304449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952500</xdr:colOff>
      <xdr:row>0</xdr:row>
      <xdr:rowOff>98425</xdr:rowOff>
    </xdr:from>
    <xdr:to>
      <xdr:col>7</xdr:col>
      <xdr:colOff>825500</xdr:colOff>
      <xdr:row>6</xdr:row>
      <xdr:rowOff>51991</xdr:rowOff>
    </xdr:to>
    <xdr:pic>
      <xdr:nvPicPr>
        <xdr:cNvPr id="84410" name="Picture 1030">
          <a:extLst>
            <a:ext uri="{FF2B5EF4-FFF2-40B4-BE49-F238E27FC236}">
              <a16:creationId xmlns:a16="http://schemas.microsoft.com/office/drawing/2014/main" id="{00000000-0008-0000-0300-0000BA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0125" y="98425"/>
          <a:ext cx="1171575" cy="12108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" name="Rectangle 8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Rectangle 8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" name="Rectangle 8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" name="Rectangle 8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" name="Rectangle 8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" name="Rectangle 8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0" name="Rectangle 8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1" name="Rectangle 8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2" name="Rectangle 9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3" name="Rectangle 9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4" name="Rectangle 9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" name="Rectangle 9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" name="Rectangle 9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" name="Rectangle 9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" name="Rectangle 9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" name="Rectangle 9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" name="Rectangle 9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" name="Rectangle 9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" name="Rectangle 10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" name="Rectangle 10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4" name="Rectangle 10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5" name="Rectangle 10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6" name="Rectangle 10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7" name="Rectangle 10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8" name="Rectangle 10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9" name="Rectangle 10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0" name="Rectangle 10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1" name="Rectangle 10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2" name="Rectangle 11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3" name="Rectangle 11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4" name="Rectangle 11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5" name="Rectangle 11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6" name="Rectangle 11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7" name="Rectangle 11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8" name="Rectangle 11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9" name="Rectangle 11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0" name="Rectangle 11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1" name="Rectangle 11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2" name="Rectangle 12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3" name="Rectangle 12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4" name="Rectangle 12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5" name="Rectangle 12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6" name="Rectangle 12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7" name="Rectangle 12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8" name="Rectangle 12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9" name="Rectangle 12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0" name="Rectangle 12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1" name="Rectangle 129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2" name="Rectangle 13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3" name="Rectangle 13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4" name="Rectangle 13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5" name="Rectangle 13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6" name="Rectangle 13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7" name="Rectangle 135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8" name="Rectangle 136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9" name="Rectangle 13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0" name="Rectangle 13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1" name="Rectangle 13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2" name="Rectangle 14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3" name="Rectangle 14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4" name="Rectangle 14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5" name="Rectangle 1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6" name="Rectangle 14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7" name="Rectangle 14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8" name="Rectangle 14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9" name="Rectangle 14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0" name="Rectangle 14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1" name="Rectangle 14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2" name="Rectangle 15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3" name="Rectangle 15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4" name="Rectangle 15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5" name="Rectangle 15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6" name="Rectangle 154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7" name="Rectangle 155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8" name="Rectangle 156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9" name="Rectangle 157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0" name="Rectangle 158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1" name="Rectangle 159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2" name="Rectangle 160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3" name="Rectangle 16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4" name="Rectangle 16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5" name="Rectangle 16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6" name="Rectangle 16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7" name="Rectangle 16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8" name="Rectangle 16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9" name="Rectangle 16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0" name="Rectangle 16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1" name="Rectangle 17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2" name="Rectangle 17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3" name="Rectangle 17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4" name="Rectangle 17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5" name="Rectangle 17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6" name="Rectangle 17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7" name="Rectangle 17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8" name="Rectangle 17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9" name="Rectangle 17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0" name="Rectangle 17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1" name="Rectangle 18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2" name="Rectangle 18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3" name="Rectangle 18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4" name="Rectangle 18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5" name="Rectangle 18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6" name="Rectangle 18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7" name="Rectangle 18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8" name="Rectangle 18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9" name="Rectangle 18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0" name="Rectangle 18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1" name="Rectangle 19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2" name="Rectangle 19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3" name="Rectangle 19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4" name="Rectangle 19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5" name="Rectangle 19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6" name="Rectangle 19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7" name="Rectangle 19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8" name="Rectangle 19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9" name="Rectangle 19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0" name="Rectangle 19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1" name="Rectangle 20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2" name="Rectangle 20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3" name="Rectangle 20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4" name="Rectangle 20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5" name="Rectangle 20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6" name="Rectangle 20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7" name="Rectangle 20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8" name="Rectangle 20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9" name="Rectangle 20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0" name="Rectangle 20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1" name="Rectangle 21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2" name="Rectangle 21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3" name="Rectangle 21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4" name="Rectangle 21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5" name="Rectangle 21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6" name="Rectangle 21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7" name="Rectangle 21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8" name="Rectangle 21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9" name="Rectangle 21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0" name="Rectangle 21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1" name="Rectangle 22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2" name="Rectangle 22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3" name="Rectangle 22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4" name="Rectangle 22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5" name="Rectangle 22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6" name="Rectangle 22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7" name="Rectangle 22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8" name="Rectangle 22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9" name="Rectangle 22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0" name="Rectangle 22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1" name="Rectangle 23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2" name="Rectangle 23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3" name="Rectangle 23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4" name="Rectangle 23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5" name="Rectangle 23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6" name="Rectangle 23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7" name="Rectangle 23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8" name="Rectangle 23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9" name="Rectangle 23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60" name="Rectangle 23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61" name="Rectangle 24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62" name="Rectangle 24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63" name="Rectangle 24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4" name="Rectangle 324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5" name="Rectangle 325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6" name="Rectangle 326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7" name="Rectangle 327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8" name="Rectangle 328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9" name="Rectangle 329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0" name="Rectangle 330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1" name="Rectangle 33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2" name="Rectangle 33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3" name="Rectangle 333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4" name="Rectangle 334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5" name="Rectangle 335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6" name="Rectangle 33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7" name="Rectangle 337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8" name="Rectangle 338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79" name="Rectangle 339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0" name="Rectangle 340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1" name="Rectangle 34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2" name="Rectangle 34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3" name="Rectangle 34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4" name="Rectangle 344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5" name="Rectangle 345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6" name="Rectangle 34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7" name="Rectangle 347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8" name="Rectangle 348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89" name="Rectangle 349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0" name="Rectangle 350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1" name="Rectangle 35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2" name="Rectangle 352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3" name="Rectangle 35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4" name="Rectangle 354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5" name="Rectangle 355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6" name="Rectangle 356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7" name="Rectangle 357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8" name="Rectangle 358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9" name="Rectangle 359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0" name="Rectangle 360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1" name="Rectangle 36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2" name="Rectangle 362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3" name="Rectangle 36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4" name="Rectangle 364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5" name="Rectangle 365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6" name="Rectangle 366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7" name="Rectangle 367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8" name="Rectangle 368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9" name="Rectangle 369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0" name="Rectangle 370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1" name="Rectangle 37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2" name="Rectangle 372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3" name="Rectangle 37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4" name="Rectangle 374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5" name="Rectangle 375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6" name="Rectangle 37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7" name="Rectangle 377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8" name="Rectangle 378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19" name="Rectangle 379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0" name="Rectangle 380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1" name="Rectangle 38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2" name="Rectangle 38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3" name="Rectangle 383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4" name="Rectangle 384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5" name="Rectangle 385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6" name="Rectangle 38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7" name="Rectangle 387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8" name="Rectangle 388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29" name="Rectangle 389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0" name="Rectangle 39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1" name="Rectangle 39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2" name="Rectangle 39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3" name="Rectangle 393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4" name="Rectangle 394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5" name="Rectangle 395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6" name="Rectangle 39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7" name="Rectangle 397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8" name="Rectangle 398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39" name="Rectangle 399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40" name="Rectangle 40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41" name="Rectangle 40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42" name="Rectangle 40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43" name="Rectangle 403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rrowheads="1"/>
        </xdr:cNvSpPr>
      </xdr:nvSpPr>
      <xdr:spPr bwMode="auto">
        <a:xfrm>
          <a:off x="246697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4" name="Rectangle 40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5" name="Rectangle 406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6" name="Rectangle 407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7" name="Rectangle 408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8" name="Rectangle 409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9" name="Rectangle 410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0" name="Rectangle 41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1" name="Rectangle 41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2" name="Rectangle 41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3" name="Rectangle 414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4" name="Rectangle 415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5" name="Rectangle 416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6" name="Rectangle 417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7" name="Rectangle 418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8" name="Rectangle 419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59" name="Rectangle 420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0" name="Rectangle 42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1" name="Rectangle 42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2" name="Rectangle 423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3" name="Rectangle 424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4" name="Rectangle 425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5" name="Rectangle 426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6" name="Rectangle 427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7" name="Rectangle 428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8" name="Rectangle 429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69" name="Rectangle 430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0" name="Rectangle 43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1" name="Rectangle 432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2" name="Rectangle 433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3" name="Rectangle 434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4" name="Rectangle 435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5" name="Rectangle 436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6" name="Rectangle 437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7" name="Rectangle 438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8" name="Rectangle 439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79" name="Rectangle 440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0" name="Rectangle 44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1" name="Rectangle 442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2" name="Rectangle 443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3" name="Rectangle 444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4" name="Rectangle 445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5" name="Rectangle 446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6" name="Rectangle 447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7" name="Rectangle 448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8" name="Rectangle 449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89" name="Rectangle 450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0" name="Rectangle 45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1" name="Rectangle 452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2" name="Rectangle 45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3" name="Rectangle 454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4" name="Rectangle 455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5" name="Rectangle 456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6" name="Rectangle 457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7" name="Rectangle 458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8" name="Rectangle 459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9" name="Rectangle 460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0" name="Rectangle 46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1" name="Rectangle 462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2" name="Rectangle 46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3" name="Rectangle 464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4" name="Rectangle 465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5" name="Rectangle 466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6" name="Rectangle 467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7" name="Rectangle 468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8" name="Rectangle 469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9" name="Rectangle 470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0" name="Rectangle 47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1" name="Rectangle 472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2" name="Rectangle 473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3" name="Rectangle 474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4" name="Rectangle 475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5" name="Rectangle 476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6" name="Rectangle 477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7" name="Rectangle 47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8" name="Rectangle 479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9" name="Rectangle 480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20" name="Rectangle 48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21" name="Rectangle 482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22" name="Rectangle 483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23" name="Rectangle 484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rrowheads="1"/>
        </xdr:cNvSpPr>
      </xdr:nvSpPr>
      <xdr:spPr bwMode="auto">
        <a:xfrm>
          <a:off x="32194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44" name="Rectangle 82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45" name="Rectangle 8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46" name="Rectangle 8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47" name="Rectangle 85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48" name="Rectangle 86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49" name="Rectangle 87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0" name="Rectangle 88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1" name="Rectangle 89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2" name="Rectangle 9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3" name="Rectangle 9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4" name="Rectangle 92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5" name="Rectangle 93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6" name="Rectangle 94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7" name="Rectangle 95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8" name="Rectangle 96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59" name="Rectangle 97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0" name="Rectangle 98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1" name="Rectangle 99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2" name="Rectangle 10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3" name="Rectangle 10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4" name="Rectangle 102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5" name="Rectangle 103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6" name="Rectangle 104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7" name="Rectangle 105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8" name="Rectangle 106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69" name="Rectangle 107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0" name="Rectangle 108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1" name="Rectangle 109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2" name="Rectangle 1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3" name="Rectangle 11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4" name="Rectangle 112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5" name="Rectangle 113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6" name="Rectangle 114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7" name="Rectangle 115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8" name="Rectangle 116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79" name="Rectangle 117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0" name="Rectangle 118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1" name="Rectangle 119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2" name="Rectangle 12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3" name="Rectangle 12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4" name="Rectangle 122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5" name="Rectangle 123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6" name="Rectangle 124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7" name="Rectangle 125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8" name="Rectangle 126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89" name="Rectangle 127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0" name="Rectangle 128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1" name="Rectangle 129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2" name="Rectangle 13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3" name="Rectangle 13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4" name="Rectangle 132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5" name="Rectangle 133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6" name="Rectangle 134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7" name="Rectangle 135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8" name="Rectangle 136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699" name="Rectangle 137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0" name="Rectangle 138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1" name="Rectangle 139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2" name="Rectangle 14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3" name="Rectangle 14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4" name="Rectangle 142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5" name="Rectangle 143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6" name="Rectangle 144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7" name="Rectangle 145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8" name="Rectangle 146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09" name="Rectangle 147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0" name="Rectangle 148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1" name="Rectangle 149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2" name="Rectangle 15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3" name="Rectangle 15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4" name="Rectangle 152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5" name="Rectangle 153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6" name="Rectangle 154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7" name="Rectangle 155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8" name="Rectangle 156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19" name="Rectangle 157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20" name="Rectangle 158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21" name="Rectangle 159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22" name="Rectangle 16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723" name="Rectangle 16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4" name="Rectangle 163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5" name="Rectangle 164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6" name="Rectangle 165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7" name="Rectangle 166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8" name="Rectangle 167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9" name="Rectangle 168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0" name="Rectangle 169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1" name="Rectangle 17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2" name="Rectangle 17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3" name="Rectangle 172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4" name="Rectangle 17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5" name="Rectangle 174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6" name="Rectangle 175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7" name="Rectangle 176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8" name="Rectangle 177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9" name="Rectangle 178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0" name="Rectangle 179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1" name="Rectangle 18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2" name="Rectangle 18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3" name="Rectangle 182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4" name="Rectangle 183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5" name="Rectangle 184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6" name="Rectangle 185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7" name="Rectangle 186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8" name="Rectangle 187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9" name="Rectangle 188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0" name="Rectangle 189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1" name="Rectangle 19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2" name="Rectangle 19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3" name="Rectangle 192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4" name="Rectangle 193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5" name="Rectangle 194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6" name="Rectangle 195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7" name="Rectangle 196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8" name="Rectangle 197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9" name="Rectangle 198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0" name="Rectangle 199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1" name="Rectangle 20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2" name="Rectangle 20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3" name="Rectangle 202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4" name="Rectangle 20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5" name="Rectangle 204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6" name="Rectangle 205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7" name="Rectangle 206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8" name="Rectangle 207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9" name="Rectangle 208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0" name="Rectangle 209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1" name="Rectangle 2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2" name="Rectangle 21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3" name="Rectangle 212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4" name="Rectangle 21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5" name="Rectangle 214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6" name="Rectangle 215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7" name="Rectangle 216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8" name="Rectangle 217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9" name="Rectangle 218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0" name="Rectangle 219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1" name="Rectangle 22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2" name="Rectangle 22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3" name="Rectangle 222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4" name="Rectangle 223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5" name="Rectangle 224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6" name="Rectangle 225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7" name="Rectangle 226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8" name="Rectangle 227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9" name="Rectangle 228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0" name="Rectangle 22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1" name="Rectangle 23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2" name="Rectangle 23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3" name="Rectangle 232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4" name="Rectangle 233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5" name="Rectangle 234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6" name="Rectangle 235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7" name="Rectangle 236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8" name="Rectangle 237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9" name="Rectangle 238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00" name="Rectangle 239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01" name="Rectangle 24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02" name="Rectangle 24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03" name="Rectangle 242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4" name="Rectangle 324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5" name="Rectangle 325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6" name="Rectangle 326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7" name="Rectangle 327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8" name="Rectangle 328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9" name="Rectangle 329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0" name="Rectangle 33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1" name="Rectangle 33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2" name="Rectangle 332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3" name="Rectangle 333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4" name="Rectangle 334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5" name="Rectangle 335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6" name="Rectangle 336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7" name="Rectangle 337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8" name="Rectangle 338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19" name="Rectangle 339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0" name="Rectangle 34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1" name="Rectangle 34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2" name="Rectangle 342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3" name="Rectangle 34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4" name="Rectangle 344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5" name="Rectangle 345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6" name="Rectangle 346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7" name="Rectangle 347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8" name="Rectangle 348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29" name="Rectangle 349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0" name="Rectangle 350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1" name="Rectangle 35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2" name="Rectangle 352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3" name="Rectangle 353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4" name="Rectangle 354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5" name="Rectangle 355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6" name="Rectangle 356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7" name="Rectangle 357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8" name="Rectangle 358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39" name="Rectangle 359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0" name="Rectangle 36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1" name="Rectangle 36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2" name="Rectangle 362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3" name="Rectangle 363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4" name="Rectangle 364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5" name="Rectangle 365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6" name="Rectangle 366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7" name="Rectangle 367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8" name="Rectangle 368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49" name="Rectangle 369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0" name="Rectangle 37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1" name="Rectangle 37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2" name="Rectangle 372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3" name="Rectangle 373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4" name="Rectangle 374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5" name="Rectangle 375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6" name="Rectangle 376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7" name="Rectangle 377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8" name="Rectangle 378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59" name="Rectangle 379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0" name="Rectangle 38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1" name="Rectangle 38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2" name="Rectangle 382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3" name="Rectangle 383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4" name="Rectangle 384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5" name="Rectangle 385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6" name="Rectangle 386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7" name="Rectangle 387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8" name="Rectangle 388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69" name="Rectangle 389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0" name="Rectangle 39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1" name="Rectangle 39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2" name="Rectangle 392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3" name="Rectangle 39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4" name="Rectangle 394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5" name="Rectangle 395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6" name="Rectangle 396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7" name="Rectangle 397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8" name="Rectangle 398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9" name="Rectangle 399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80" name="Rectangle 40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81" name="Rectangle 40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82" name="Rectangle 402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83" name="Rectangle 403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84" name="Rectangle 405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85" name="Rectangle 406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86" name="Rectangle 407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87" name="Rectangle 408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88" name="Rectangle 409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89" name="Rectangle 4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0" name="Rectangle 41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1" name="Rectangle 412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2" name="Rectangle 413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3" name="Rectangle 414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4" name="Rectangle 415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5" name="Rectangle 416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6" name="Rectangle 417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7" name="Rectangle 418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8" name="Rectangle 419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99" name="Rectangle 42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0" name="Rectangle 42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1" name="Rectangle 422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2" name="Rectangle 423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3" name="Rectangle 424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4" name="Rectangle 425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5" name="Rectangle 426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6" name="Rectangle 427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7" name="Rectangle 428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8" name="Rectangle 429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09" name="Rectangle 43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0" name="Rectangle 43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1" name="Rectangle 432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2" name="Rectangle 43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3" name="Rectangle 434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4" name="Rectangle 435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5" name="Rectangle 436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6" name="Rectangle 437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7" name="Rectangle 438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8" name="Rectangle 439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19" name="Rectangle 44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0" name="Rectangle 44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1" name="Rectangle 442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2" name="Rectangle 44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3" name="Rectangle 444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4" name="Rectangle 445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5" name="Rectangle 446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6" name="Rectangle 447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7" name="Rectangle 448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8" name="Rectangle 449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29" name="Rectangle 45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0" name="Rectangle 45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1" name="Rectangle 452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2" name="Rectangle 453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3" name="Rectangle 454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4" name="Rectangle 455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5" name="Rectangle 456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6" name="Rectangle 457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7" name="Rectangle 458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8" name="Rectangle 459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39" name="Rectangle 46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0" name="Rectangle 46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1" name="Rectangle 462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2" name="Rectangle 463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3" name="Rectangle 464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4" name="Rectangle 465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5" name="Rectangle 466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6" name="Rectangle 467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7" name="Rectangle 468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8" name="Rectangle 469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49" name="Rectangle 47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0" name="Rectangle 47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1" name="Rectangle 472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2" name="Rectangle 473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3" name="Rectangle 474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4" name="Rectangle 475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5" name="Rectangle 476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6" name="Rectangle 477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7" name="Rectangle 478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8" name="Rectangle 479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59" name="Rectangle 48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60" name="Rectangle 48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61" name="Rectangle 482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62" name="Rectangle 483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963" name="Rectangle 484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64" name="Rectangle 82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65" name="Rectangle 83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66" name="Rectangle 84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67" name="Rectangle 85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68" name="Rectangle 86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69" name="Rectangle 87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0" name="Rectangle 88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1" name="Rectangle 89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2" name="Rectangle 9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3" name="Rectangle 9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4" name="Rectangle 92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5" name="Rectangle 93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6" name="Rectangle 94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7" name="Rectangle 95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8" name="Rectangle 96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79" name="Rectangle 97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0" name="Rectangle 98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1" name="Rectangle 99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2" name="Rectangle 10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3" name="Rectangle 10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4" name="Rectangle 102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5" name="Rectangle 103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6" name="Rectangle 104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7" name="Rectangle 105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8" name="Rectangle 106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89" name="Rectangle 107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0" name="Rectangle 108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1" name="Rectangle 109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2" name="Rectangle 1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3" name="Rectangle 11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4" name="Rectangle 112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5" name="Rectangle 113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6" name="Rectangle 114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7" name="Rectangle 115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8" name="Rectangle 116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999" name="Rectangle 117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0" name="Rectangle 118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1" name="Rectangle 119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2" name="Rectangle 12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3" name="Rectangle 12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4" name="Rectangle 122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5" name="Rectangle 123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6" name="Rectangle 124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7" name="Rectangle 125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8" name="Rectangle 126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09" name="Rectangle 127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0" name="Rectangle 128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1" name="Rectangle 129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2" name="Rectangle 13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3" name="Rectangle 13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4" name="Rectangle 132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5" name="Rectangle 133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6" name="Rectangle 134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7" name="Rectangle 135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8" name="Rectangle 136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19" name="Rectangle 137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0" name="Rectangle 138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1" name="Rectangle 139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2" name="Rectangle 14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3" name="Rectangle 14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4" name="Rectangle 142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5" name="Rectangle 143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6" name="Rectangle 144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7" name="Rectangle 145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8" name="Rectangle 146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29" name="Rectangle 147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0" name="Rectangle 148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1" name="Rectangle 149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2" name="Rectangle 15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3" name="Rectangle 15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4" name="Rectangle 152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5" name="Rectangle 153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6" name="Rectangle 154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7" name="Rectangle 155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8" name="Rectangle 156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39" name="Rectangle 157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40" name="Rectangle 158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41" name="Rectangle 159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42" name="Rectangle 160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43" name="Rectangle 16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44" name="Rectangle 16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45" name="Rectangle 164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46" name="Rectangle 165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47" name="Rectangle 166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48" name="Rectangle 167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49" name="Rectangle 168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0" name="Rectangle 169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1" name="Rectangle 170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2" name="Rectangle 17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3" name="Rectangle 172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4" name="Rectangle 17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5" name="Rectangle 174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6" name="Rectangle 175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7" name="Rectangle 176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8" name="Rectangle 177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59" name="Rectangle 178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0" name="Rectangle 179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1" name="Rectangle 180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2" name="Rectangle 18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3" name="Rectangle 182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4" name="Rectangle 18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5" name="Rectangle 184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6" name="Rectangle 185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7" name="Rectangle 186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8" name="Rectangle 187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69" name="Rectangle 188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0" name="Rectangle 189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1" name="Rectangle 190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2" name="Rectangle 19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3" name="Rectangle 192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4" name="Rectangle 19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5" name="Rectangle 194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6" name="Rectangle 195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7" name="Rectangle 196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8" name="Rectangle 197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79" name="Rectangle 198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0" name="Rectangle 199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1" name="Rectangle 200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2" name="Rectangle 20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3" name="Rectangle 202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4" name="Rectangle 203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5" name="Rectangle 204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6" name="Rectangle 205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7" name="Rectangle 206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8" name="Rectangle 207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89" name="Rectangle 208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0" name="Rectangle 209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1" name="Rectangle 210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2" name="Rectangle 21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3" name="Rectangle 212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4" name="Rectangle 21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5" name="Rectangle 214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6" name="Rectangle 215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7" name="Rectangle 216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8" name="Rectangle 217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99" name="Rectangle 218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0" name="Rectangle 219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1" name="Rectangle 220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2" name="Rectangle 22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3" name="Rectangle 222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4" name="Rectangle 223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5" name="Rectangle 22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6" name="Rectangle 225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7" name="Rectangle 226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8" name="Rectangle 227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09" name="Rectangle 228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0" name="Rectangle 229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1" name="Rectangle 230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2" name="Rectangle 23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3" name="Rectangle 232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4" name="Rectangle 233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5" name="Rectangle 234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6" name="Rectangle 235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7" name="Rectangle 236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8" name="Rectangle 237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19" name="Rectangle 238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20" name="Rectangle 239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21" name="Rectangle 240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22" name="Rectangle 24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123" name="Rectangle 242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24" name="Rectangle 324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25" name="Rectangle 325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26" name="Rectangle 326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27" name="Rectangle 327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28" name="Rectangle 328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29" name="Rectangle 329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0" name="Rectangle 330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1" name="Rectangle 33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2" name="Rectangle 332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3" name="Rectangle 333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4" name="Rectangle 334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5" name="Rectangle 335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6" name="Rectangle 336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7" name="Rectangle 337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8" name="Rectangle 338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39" name="Rectangle 339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0" name="Rectangle 340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1" name="Rectangle 34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2" name="Rectangle 342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3" name="Rectangle 343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4" name="Rectangle 344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5" name="Rectangle 345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6" name="Rectangle 346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7" name="Rectangle 347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8" name="Rectangle 348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49" name="Rectangle 349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0" name="Rectangle 350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1" name="Rectangle 35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2" name="Rectangle 352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3" name="Rectangle 353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4" name="Rectangle 354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5" name="Rectangle 355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6" name="Rectangle 356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7" name="Rectangle 357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8" name="Rectangle 358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59" name="Rectangle 359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0" name="Rectangle 360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1" name="Rectangle 36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2" name="Rectangle 362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3" name="Rectangle 363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4" name="Rectangle 364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5" name="Rectangle 365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6" name="Rectangle 366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7" name="Rectangle 367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8" name="Rectangle 368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69" name="Rectangle 369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0" name="Rectangle 370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1" name="Rectangle 37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2" name="Rectangle 372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3" name="Rectangle 373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4" name="Rectangle 374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5" name="Rectangle 375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6" name="Rectangle 376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7" name="Rectangle 377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8" name="Rectangle 378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79" name="Rectangle 379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0" name="Rectangle 380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1" name="Rectangle 38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2" name="Rectangle 382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3" name="Rectangle 383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4" name="Rectangle 384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5" name="Rectangle 385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6" name="Rectangle 386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7" name="Rectangle 387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8" name="Rectangle 388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9" name="Rectangle 389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0" name="Rectangle 390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1" name="Rectangle 39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2" name="Rectangle 392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3" name="Rectangle 393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4" name="Rectangle 394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5" name="Rectangle 395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6" name="Rectangle 396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7" name="Rectangle 397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8" name="Rectangle 398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99" name="Rectangle 399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200" name="Rectangle 400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201" name="Rectangle 40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202" name="Rectangle 402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203" name="Rectangle 40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Arrowheads="1"/>
        </xdr:cNvSpPr>
      </xdr:nvSpPr>
      <xdr:spPr bwMode="auto">
        <a:xfrm>
          <a:off x="24384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04" name="Rectangle 405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05" name="Rectangle 406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06" name="Rectangle 407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07" name="Rectangle 408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08" name="Rectangle 409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09" name="Rectangle 410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0" name="Rectangle 41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1" name="Rectangle 412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2" name="Rectangle 41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3" name="Rectangle 414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4" name="Rectangle 415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5" name="Rectangle 416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6" name="Rectangle 417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7" name="Rectangle 418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8" name="Rectangle 419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19" name="Rectangle 420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0" name="Rectangle 42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1" name="Rectangle 422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2" name="Rectangle 423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3" name="Rectangle 424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4" name="Rectangle 425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5" name="Rectangle 426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6" name="Rectangle 427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7" name="Rectangle 428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8" name="Rectangle 429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29" name="Rectangle 430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0" name="Rectangle 43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1" name="Rectangle 432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2" name="Rectangle 433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3" name="Rectangle 434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4" name="Rectangle 435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5" name="Rectangle 436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6" name="Rectangle 437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7" name="Rectangle 438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8" name="Rectangle 439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39" name="Rectangle 440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0" name="Rectangle 44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1" name="Rectangle 442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2" name="Rectangle 443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3" name="Rectangle 444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4" name="Rectangle 445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5" name="Rectangle 446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6" name="Rectangle 447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7" name="Rectangle 448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8" name="Rectangle 449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49" name="Rectangle 450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0" name="Rectangle 45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1" name="Rectangle 452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2" name="Rectangle 453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3" name="Rectangle 454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4" name="Rectangle 455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5" name="Rectangle 456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6" name="Rectangle 457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7" name="Rectangle 458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8" name="Rectangle 459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59" name="Rectangle 460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0" name="Rectangle 46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1" name="Rectangle 462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2" name="Rectangle 463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3" name="Rectangle 464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4" name="Rectangle 465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5" name="Rectangle 466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6" name="Rectangle 467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7" name="Rectangle 468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8" name="Rectangle 469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69" name="Rectangle 470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0" name="Rectangle 47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1" name="Rectangle 472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2" name="Rectangle 473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3" name="Rectangle 474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4" name="Rectangle 475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5" name="Rectangle 476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6" name="Rectangle 477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7" name="Rectangle 478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8" name="Rectangle 479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79" name="Rectangle 480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80" name="Rectangle 48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81" name="Rectangle 482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82" name="Rectangle 483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283" name="Rectangle 484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Arrowheads="1"/>
        </xdr:cNvSpPr>
      </xdr:nvSpPr>
      <xdr:spPr bwMode="auto">
        <a:xfrm>
          <a:off x="32861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24" name="Rectangle 82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25" name="Rectangle 83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26" name="Rectangle 84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27" name="Rectangle 85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28" name="Rectangle 86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29" name="Rectangle 87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0" name="Rectangle 88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1" name="Rectangle 89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2" name="Rectangle 90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3" name="Rectangle 9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4" name="Rectangle 92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5" name="Rectangle 93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6" name="Rectangle 94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7" name="Rectangle 95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8" name="Rectangle 96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39" name="Rectangle 97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0" name="Rectangle 98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1" name="Rectangle 99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2" name="Rectangle 100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3" name="Rectangle 10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4" name="Rectangle 102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5" name="Rectangle 103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6" name="Rectangle 104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7" name="Rectangle 105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8" name="Rectangle 106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49" name="Rectangle 107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0" name="Rectangle 108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1" name="Rectangle 109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2" name="Rectangle 110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3" name="Rectangle 11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4" name="Rectangle 112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5" name="Rectangle 113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6" name="Rectangle 114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7" name="Rectangle 115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8" name="Rectangle 116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59" name="Rectangle 117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0" name="Rectangle 118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1" name="Rectangle 119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2" name="Rectangle 120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3" name="Rectangle 12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4" name="Rectangle 122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5" name="Rectangle 123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6" name="Rectangle 124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7" name="Rectangle 125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8" name="Rectangle 126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69" name="Rectangle 127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0" name="Rectangle 128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1" name="Rectangle 129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2" name="Rectangle 130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3" name="Rectangle 13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4" name="Rectangle 132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5" name="Rectangle 133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6" name="Rectangle 134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7" name="Rectangle 135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8" name="Rectangle 136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79" name="Rectangle 137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0" name="Rectangle 138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1" name="Rectangle 139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2" name="Rectangle 140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3" name="Rectangle 14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4" name="Rectangle 142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5" name="Rectangle 143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6" name="Rectangle 144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7" name="Rectangle 145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8" name="Rectangle 146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89" name="Rectangle 147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0" name="Rectangle 148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1" name="Rectangle 149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2" name="Rectangle 150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3" name="Rectangle 15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4" name="Rectangle 152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5" name="Rectangle 153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6" name="Rectangle 154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7" name="Rectangle 155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8" name="Rectangle 156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999" name="Rectangle 157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00" name="Rectangle 158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01" name="Rectangle 159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02" name="Rectangle 160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03" name="Rectangle 16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04" name="Rectangle 163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05" name="Rectangle 164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06" name="Rectangle 165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07" name="Rectangle 166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08" name="Rectangle 167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09" name="Rectangle 168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0" name="Rectangle 169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1" name="Rectangle 170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2" name="Rectangle 17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3" name="Rectangle 172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4" name="Rectangle 173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5" name="Rectangle 174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6" name="Rectangle 175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7" name="Rectangle 176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8" name="Rectangle 177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19" name="Rectangle 178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0" name="Rectangle 179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1" name="Rectangle 180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2" name="Rectangle 18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3" name="Rectangle 182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4" name="Rectangle 183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5" name="Rectangle 184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6" name="Rectangle 185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7" name="Rectangle 186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8" name="Rectangle 187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29" name="Rectangle 188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0" name="Rectangle 189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1" name="Rectangle 190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2" name="Rectangle 19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3" name="Rectangle 192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4" name="Rectangle 193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5" name="Rectangle 194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6" name="Rectangle 195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7" name="Rectangle 196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8" name="Rectangle 197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39" name="Rectangle 198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0" name="Rectangle 199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1" name="Rectangle 200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2" name="Rectangle 20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3" name="Rectangle 202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4" name="Rectangle 203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5" name="Rectangle 204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6" name="Rectangle 205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7" name="Rectangle 206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8" name="Rectangle 207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49" name="Rectangle 208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0" name="Rectangle 209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1" name="Rectangle 210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2" name="Rectangle 21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3" name="Rectangle 212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4" name="Rectangle 213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5" name="Rectangle 214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6" name="Rectangle 215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7" name="Rectangle 216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8" name="Rectangle 217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59" name="Rectangle 218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0" name="Rectangle 219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1" name="Rectangle 220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2" name="Rectangle 22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3" name="Rectangle 222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4" name="Rectangle 223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5" name="Rectangle 224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6" name="Rectangle 225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7" name="Rectangle 226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8" name="Rectangle 227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69" name="Rectangle 228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0" name="Rectangle 229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1" name="Rectangle 230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2" name="Rectangle 23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3" name="Rectangle 232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4" name="Rectangle 233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5" name="Rectangle 234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6" name="Rectangle 235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7" name="Rectangle 236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8" name="Rectangle 237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79" name="Rectangle 238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80" name="Rectangle 239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81" name="Rectangle 240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82" name="Rectangle 24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083" name="Rectangle 242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84" name="Rectangle 324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85" name="Rectangle 325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86" name="Rectangle 326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87" name="Rectangle 327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88" name="Rectangle 328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89" name="Rectangle 329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0" name="Rectangle 330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1" name="Rectangle 33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2" name="Rectangle 332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3" name="Rectangle 333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4" name="Rectangle 334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5" name="Rectangle 335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6" name="Rectangle 336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7" name="Rectangle 337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8" name="Rectangle 338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99" name="Rectangle 339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0" name="Rectangle 340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1" name="Rectangle 34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2" name="Rectangle 342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3" name="Rectangle 343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4" name="Rectangle 344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5" name="Rectangle 345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6" name="Rectangle 346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7" name="Rectangle 347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8" name="Rectangle 348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09" name="Rectangle 349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0" name="Rectangle 350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1" name="Rectangle 35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2" name="Rectangle 352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3" name="Rectangle 353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4" name="Rectangle 354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5" name="Rectangle 355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6" name="Rectangle 356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7" name="Rectangle 357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8" name="Rectangle 358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19" name="Rectangle 359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0" name="Rectangle 360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1" name="Rectangle 36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2" name="Rectangle 362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3" name="Rectangle 363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4" name="Rectangle 364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5" name="Rectangle 365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6" name="Rectangle 366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7" name="Rectangle 367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8" name="Rectangle 368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29" name="Rectangle 369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0" name="Rectangle 370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1" name="Rectangle 37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2" name="Rectangle 372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3" name="Rectangle 373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4" name="Rectangle 374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5" name="Rectangle 375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6" name="Rectangle 376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7" name="Rectangle 377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8" name="Rectangle 378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39" name="Rectangle 379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0" name="Rectangle 380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1" name="Rectangle 381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2" name="Rectangle 382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3" name="Rectangle 383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4" name="Rectangle 384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5" name="Rectangle 385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6" name="Rectangle 386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7" name="Rectangle 387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8" name="Rectangle 388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49" name="Rectangle 389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0" name="Rectangle 390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1" name="Rectangle 391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2" name="Rectangle 392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3" name="Rectangle 393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4" name="Rectangle 394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5" name="Rectangle 395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6" name="Rectangle 396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7" name="Rectangle 397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8" name="Rectangle 398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59" name="Rectangle 399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60" name="Rectangle 400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61" name="Rectangle 401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62" name="Rectangle 402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163" name="Rectangle 403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>
          <a:spLocks noChangeArrowheads="1"/>
        </xdr:cNvSpPr>
      </xdr:nvSpPr>
      <xdr:spPr bwMode="auto">
        <a:xfrm>
          <a:off x="191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64" name="Rectangle 405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65" name="Rectangle 406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66" name="Rectangle 407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67" name="Rectangle 408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68" name="Rectangle 409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69" name="Rectangle 410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0" name="Rectangle 41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1" name="Rectangle 412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2" name="Rectangle 413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3" name="Rectangle 414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4" name="Rectangle 415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5" name="Rectangle 416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6" name="Rectangle 417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7" name="Rectangle 418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8" name="Rectangle 419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79" name="Rectangle 420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0" name="Rectangle 42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1" name="Rectangle 422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2" name="Rectangle 423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3" name="Rectangle 424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4" name="Rectangle 425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5" name="Rectangle 426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6" name="Rectangle 427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7" name="Rectangle 428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8" name="Rectangle 429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89" name="Rectangle 430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0" name="Rectangle 43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1" name="Rectangle 432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2" name="Rectangle 433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3" name="Rectangle 434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4" name="Rectangle 435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5" name="Rectangle 436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6" name="Rectangle 437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7" name="Rectangle 438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8" name="Rectangle 439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199" name="Rectangle 440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0" name="Rectangle 44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1" name="Rectangle 442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2" name="Rectangle 443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3" name="Rectangle 444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4" name="Rectangle 445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5" name="Rectangle 446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6" name="Rectangle 447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7" name="Rectangle 448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8" name="Rectangle 449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09" name="Rectangle 450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0" name="Rectangle 45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1" name="Rectangle 452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2" name="Rectangle 453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3" name="Rectangle 454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4" name="Rectangle 455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5" name="Rectangle 456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6" name="Rectangle 457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7" name="Rectangle 458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8" name="Rectangle 459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19" name="Rectangle 460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0" name="Rectangle 46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1" name="Rectangle 462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2" name="Rectangle 463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3" name="Rectangle 464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4" name="Rectangle 465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5" name="Rectangle 466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6" name="Rectangle 467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7" name="Rectangle 468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8" name="Rectangle 469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29" name="Rectangle 470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0" name="Rectangle 47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1" name="Rectangle 472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2" name="Rectangle 473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3" name="Rectangle 474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4" name="Rectangle 475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5" name="Rectangle 476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6" name="Rectangle 477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7" name="Rectangle 478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8" name="Rectangle 479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39" name="Rectangle 480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40" name="Rectangle 48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41" name="Rectangle 482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42" name="Rectangle 483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243" name="Rectangle 484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>
          <a:spLocks noChangeArrowheads="1"/>
        </xdr:cNvSpPr>
      </xdr:nvSpPr>
      <xdr:spPr bwMode="auto">
        <a:xfrm>
          <a:off x="276225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4" name="Rectangle 82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5" name="Rectangle 83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6" name="Rectangle 84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7" name="Rectangle 85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8" name="Rectangle 86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9" name="Rectangle 87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0" name="Rectangle 88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1" name="Rectangle 89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2" name="Rectangle 90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3" name="Rectangle 91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4" name="Rectangle 92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5" name="Rectangle 93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6" name="Rectangle 94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7" name="Rectangle 95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8" name="Rectangle 96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9" name="Rectangle 97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0" name="Rectangle 98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1" name="Rectangle 99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2" name="Rectangle 100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3" name="Rectangle 10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4" name="Rectangle 102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5" name="Rectangle 103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6" name="Rectangle 104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7" name="Rectangle 105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8" name="Rectangle 106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9" name="Rectangle 107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0" name="Rectangle 108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1" name="Rectangle 109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2" name="Rectangle 110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3" name="Rectangle 11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4" name="Rectangle 112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5" name="Rectangle 113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6" name="Rectangle 114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7" name="Rectangle 115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8" name="Rectangle 116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79" name="Rectangle 117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0" name="Rectangle 118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1" name="Rectangle 119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2" name="Rectangle 120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3" name="Rectangle 12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4" name="Rectangle 122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5" name="Rectangle 123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6" name="Rectangle 124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7" name="Rectangle 125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8" name="Rectangle 126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89" name="Rectangle 127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0" name="Rectangle 128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1" name="Rectangle 129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2" name="Rectangle 130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3" name="Rectangle 13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4" name="Rectangle 132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5" name="Rectangle 133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6" name="Rectangle 134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7" name="Rectangle 135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8" name="Rectangle 136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99" name="Rectangle 137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0" name="Rectangle 138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1" name="Rectangle 139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2" name="Rectangle 140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3" name="Rectangle 14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4" name="Rectangle 142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5" name="Rectangle 143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6" name="Rectangle 144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7" name="Rectangle 145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8" name="Rectangle 146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09" name="Rectangle 147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0" name="Rectangle 148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1" name="Rectangle 149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2" name="Rectangle 150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3" name="Rectangle 15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4" name="Rectangle 152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5" name="Rectangle 153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6" name="Rectangle 154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7" name="Rectangle 155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8" name="Rectangle 156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19" name="Rectangle 157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20" name="Rectangle 158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21" name="Rectangle 159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22" name="Rectangle 160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23" name="Rectangle 16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24" name="Rectangle 163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25" name="Rectangle 164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26" name="Rectangle 165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27" name="Rectangle 166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28" name="Rectangle 167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29" name="Rectangle 168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0" name="Rectangle 169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1" name="Rectangle 170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2" name="Rectangle 17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3" name="Rectangle 172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4" name="Rectangle 173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5" name="Rectangle 174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6" name="Rectangle 175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7" name="Rectangle 176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8" name="Rectangle 177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39" name="Rectangle 178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0" name="Rectangle 179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1" name="Rectangle 180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2" name="Rectangle 18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3" name="Rectangle 182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4" name="Rectangle 183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5" name="Rectangle 184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6" name="Rectangle 185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7" name="Rectangle 186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8" name="Rectangle 187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49" name="Rectangle 188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0" name="Rectangle 189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1" name="Rectangle 190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2" name="Rectangle 19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3" name="Rectangle 192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4" name="Rectangle 193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5" name="Rectangle 194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6" name="Rectangle 195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7" name="Rectangle 196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8" name="Rectangle 197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59" name="Rectangle 198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0" name="Rectangle 199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1" name="Rectangle 200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2" name="Rectangle 20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3" name="Rectangle 202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4" name="Rectangle 203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5" name="Rectangle 204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6" name="Rectangle 205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7" name="Rectangle 206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8" name="Rectangle 207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69" name="Rectangle 208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0" name="Rectangle 209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1" name="Rectangle 210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2" name="Rectangle 21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3" name="Rectangle 212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4" name="Rectangle 213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5" name="Rectangle 214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6" name="Rectangle 215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7" name="Rectangle 216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8" name="Rectangle 217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79" name="Rectangle 218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0" name="Rectangle 219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1" name="Rectangle 220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2" name="Rectangle 22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3" name="Rectangle 222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4" name="Rectangle 223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5" name="Rectangle 224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6" name="Rectangle 225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7" name="Rectangle 226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8" name="Rectangle 227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89" name="Rectangle 228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0" name="Rectangle 229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1" name="Rectangle 230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2" name="Rectangle 23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3" name="Rectangle 232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4" name="Rectangle 233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5" name="Rectangle 234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6" name="Rectangle 235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7" name="Rectangle 236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8" name="Rectangle 237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399" name="Rectangle 238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00" name="Rectangle 239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01" name="Rectangle 240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02" name="Rectangle 24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03" name="Rectangle 242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04" name="Rectangle 324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05" name="Rectangle 325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06" name="Rectangle 326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07" name="Rectangle 327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08" name="Rectangle 328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09" name="Rectangle 329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0" name="Rectangle 330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1" name="Rectangle 33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2" name="Rectangle 332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3" name="Rectangle 333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4" name="Rectangle 334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5" name="Rectangle 335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6" name="Rectangle 336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7" name="Rectangle 337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8" name="Rectangle 338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19" name="Rectangle 339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0" name="Rectangle 340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1" name="Rectangle 34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2" name="Rectangle 342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3" name="Rectangle 343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4" name="Rectangle 344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5" name="Rectangle 345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6" name="Rectangle 346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7" name="Rectangle 347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8" name="Rectangle 348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29" name="Rectangle 349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0" name="Rectangle 350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1" name="Rectangle 35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2" name="Rectangle 352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3" name="Rectangle 353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4" name="Rectangle 354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5" name="Rectangle 355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6" name="Rectangle 356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7" name="Rectangle 357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8" name="Rectangle 358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39" name="Rectangle 359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0" name="Rectangle 360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1" name="Rectangle 36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2" name="Rectangle 362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3" name="Rectangle 363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4" name="Rectangle 364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5" name="Rectangle 365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6" name="Rectangle 366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7" name="Rectangle 367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8" name="Rectangle 368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49" name="Rectangle 369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0" name="Rectangle 370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1" name="Rectangle 37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2" name="Rectangle 372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3" name="Rectangle 373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4" name="Rectangle 374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5" name="Rectangle 375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6" name="Rectangle 376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7" name="Rectangle 377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8" name="Rectangle 378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59" name="Rectangle 379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0" name="Rectangle 380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1" name="Rectangle 38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2" name="Rectangle 382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3" name="Rectangle 383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4" name="Rectangle 384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5" name="Rectangle 385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6" name="Rectangle 386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7" name="Rectangle 387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8" name="Rectangle 388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69" name="Rectangle 389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0" name="Rectangle 390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1" name="Rectangle 39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2" name="Rectangle 392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3" name="Rectangle 393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4" name="Rectangle 394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5" name="Rectangle 395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6" name="Rectangle 396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7" name="Rectangle 397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8" name="Rectangle 398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79" name="Rectangle 399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80" name="Rectangle 400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81" name="Rectangle 40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82" name="Rectangle 402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483" name="Rectangle 403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>
          <a:spLocks noChangeArrowheads="1"/>
        </xdr:cNvSpPr>
      </xdr:nvSpPr>
      <xdr:spPr bwMode="auto">
        <a:xfrm>
          <a:off x="28860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84" name="Rectangle 405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85" name="Rectangle 406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86" name="Rectangle 407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87" name="Rectangle 408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88" name="Rectangle 409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89" name="Rectangle 410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0" name="Rectangle 41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1" name="Rectangle 412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2" name="Rectangle 413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3" name="Rectangle 414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4" name="Rectangle 415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5" name="Rectangle 416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6" name="Rectangle 417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7" name="Rectangle 418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8" name="Rectangle 419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499" name="Rectangle 420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0" name="Rectangle 42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1" name="Rectangle 422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2" name="Rectangle 423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3" name="Rectangle 424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4" name="Rectangle 425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5" name="Rectangle 426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6" name="Rectangle 427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7" name="Rectangle 428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8" name="Rectangle 429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09" name="Rectangle 430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0" name="Rectangle 43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1" name="Rectangle 432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2" name="Rectangle 433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3" name="Rectangle 434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4" name="Rectangle 435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5" name="Rectangle 436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6" name="Rectangle 437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7" name="Rectangle 438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8" name="Rectangle 439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19" name="Rectangle 440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0" name="Rectangle 44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1" name="Rectangle 442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2" name="Rectangle 443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3" name="Rectangle 444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4" name="Rectangle 445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5" name="Rectangle 446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6" name="Rectangle 447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7" name="Rectangle 448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8" name="Rectangle 449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29" name="Rectangle 450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0" name="Rectangle 45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1" name="Rectangle 452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2" name="Rectangle 453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3" name="Rectangle 454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4" name="Rectangle 455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5" name="Rectangle 456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6" name="Rectangle 457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7" name="Rectangle 458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8" name="Rectangle 459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39" name="Rectangle 460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0" name="Rectangle 46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1" name="Rectangle 462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2" name="Rectangle 463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3" name="Rectangle 464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4" name="Rectangle 465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5" name="Rectangle 466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6" name="Rectangle 467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7" name="Rectangle 468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8" name="Rectangle 469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49" name="Rectangle 470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0" name="Rectangle 47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1" name="Rectangle 472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2" name="Rectangle 473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3" name="Rectangle 474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4" name="Rectangle 475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5" name="Rectangle 476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6" name="Rectangle 477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7" name="Rectangle 478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8" name="Rectangle 479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59" name="Rectangle 480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60" name="Rectangle 48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61" name="Rectangle 482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62" name="Rectangle 483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2563" name="Rectangle 484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>
          <a:spLocks noChangeArrowheads="1"/>
        </xdr:cNvSpPr>
      </xdr:nvSpPr>
      <xdr:spPr bwMode="auto">
        <a:xfrm>
          <a:off x="4067175" y="17706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1041092</xdr:colOff>
      <xdr:row>16</xdr:row>
      <xdr:rowOff>85727</xdr:rowOff>
    </xdr:from>
    <xdr:ext cx="7792816" cy="2724732"/>
    <xdr:sp macro="" textlink="">
      <xdr:nvSpPr>
        <xdr:cNvPr id="1606" name="矩形 1605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/>
      </xdr:nvSpPr>
      <xdr:spPr>
        <a:xfrm rot="19677114">
          <a:off x="1164917" y="3552827"/>
          <a:ext cx="7792816" cy="2724732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5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5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  <xdr:twoCellAnchor editAs="oneCell">
    <xdr:from>
      <xdr:col>6</xdr:col>
      <xdr:colOff>266700</xdr:colOff>
      <xdr:row>19</xdr:row>
      <xdr:rowOff>0</xdr:rowOff>
    </xdr:from>
    <xdr:to>
      <xdr:col>6</xdr:col>
      <xdr:colOff>361950</xdr:colOff>
      <xdr:row>88</xdr:row>
      <xdr:rowOff>9525</xdr:rowOff>
    </xdr:to>
    <xdr:sp macro="" textlink="">
      <xdr:nvSpPr>
        <xdr:cNvPr id="1605" name="Text Box 35">
          <a:extLst>
            <a:ext uri="{FF2B5EF4-FFF2-40B4-BE49-F238E27FC236}">
              <a16:creationId xmlns:a16="http://schemas.microsoft.com/office/drawing/2014/main" id="{04089F15-AB75-4BB1-A6E1-10366224DB52}"/>
            </a:ext>
          </a:extLst>
        </xdr:cNvPr>
        <xdr:cNvSpPr txBox="1">
          <a:spLocks noChangeArrowheads="1"/>
        </xdr:cNvSpPr>
      </xdr:nvSpPr>
      <xdr:spPr bwMode="auto">
        <a:xfrm>
          <a:off x="7277100" y="38862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14</xdr:row>
      <xdr:rowOff>0</xdr:rowOff>
    </xdr:from>
    <xdr:to>
      <xdr:col>6</xdr:col>
      <xdr:colOff>428625</xdr:colOff>
      <xdr:row>14</xdr:row>
      <xdr:rowOff>200025</xdr:rowOff>
    </xdr:to>
    <xdr:sp macro="" textlink="">
      <xdr:nvSpPr>
        <xdr:cNvPr id="1607" name="Text Box 36">
          <a:extLst>
            <a:ext uri="{FF2B5EF4-FFF2-40B4-BE49-F238E27FC236}">
              <a16:creationId xmlns:a16="http://schemas.microsoft.com/office/drawing/2014/main" id="{42105E56-35FC-445D-B88D-ECB4A63DDB61}"/>
            </a:ext>
          </a:extLst>
        </xdr:cNvPr>
        <xdr:cNvSpPr txBox="1">
          <a:spLocks noChangeArrowheads="1"/>
        </xdr:cNvSpPr>
      </xdr:nvSpPr>
      <xdr:spPr bwMode="auto">
        <a:xfrm>
          <a:off x="734377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14</xdr:row>
      <xdr:rowOff>0</xdr:rowOff>
    </xdr:from>
    <xdr:to>
      <xdr:col>2</xdr:col>
      <xdr:colOff>161925</xdr:colOff>
      <xdr:row>14</xdr:row>
      <xdr:rowOff>200025</xdr:rowOff>
    </xdr:to>
    <xdr:sp macro="" textlink="">
      <xdr:nvSpPr>
        <xdr:cNvPr id="1610" name="Text Box 35">
          <a:extLst>
            <a:ext uri="{FF2B5EF4-FFF2-40B4-BE49-F238E27FC236}">
              <a16:creationId xmlns:a16="http://schemas.microsoft.com/office/drawing/2014/main" id="{0AD82148-41B2-4A1B-95E7-D52EC0C56DC5}"/>
            </a:ext>
          </a:extLst>
        </xdr:cNvPr>
        <xdr:cNvSpPr txBox="1">
          <a:spLocks noChangeArrowheads="1"/>
        </xdr:cNvSpPr>
      </xdr:nvSpPr>
      <xdr:spPr bwMode="auto">
        <a:xfrm>
          <a:off x="4010025" y="2828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14</xdr:row>
      <xdr:rowOff>0</xdr:rowOff>
    </xdr:from>
    <xdr:to>
      <xdr:col>2</xdr:col>
      <xdr:colOff>161925</xdr:colOff>
      <xdr:row>14</xdr:row>
      <xdr:rowOff>200025</xdr:rowOff>
    </xdr:to>
    <xdr:sp macro="" textlink="">
      <xdr:nvSpPr>
        <xdr:cNvPr id="1611" name="Text Box 36">
          <a:extLst>
            <a:ext uri="{FF2B5EF4-FFF2-40B4-BE49-F238E27FC236}">
              <a16:creationId xmlns:a16="http://schemas.microsoft.com/office/drawing/2014/main" id="{D73483D1-13AE-4F49-8ED9-3C1EE66E6D65}"/>
            </a:ext>
          </a:extLst>
        </xdr:cNvPr>
        <xdr:cNvSpPr txBox="1">
          <a:spLocks noChangeArrowheads="1"/>
        </xdr:cNvSpPr>
      </xdr:nvSpPr>
      <xdr:spPr bwMode="auto">
        <a:xfrm>
          <a:off x="4010025" y="2828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200025</xdr:rowOff>
    </xdr:to>
    <xdr:sp macro="" textlink="">
      <xdr:nvSpPr>
        <xdr:cNvPr id="1613" name="Text Box 35">
          <a:extLst>
            <a:ext uri="{FF2B5EF4-FFF2-40B4-BE49-F238E27FC236}">
              <a16:creationId xmlns:a16="http://schemas.microsoft.com/office/drawing/2014/main" id="{E6D26D87-00E1-4052-91D0-1D37C58A6F2D}"/>
            </a:ext>
          </a:extLst>
        </xdr:cNvPr>
        <xdr:cNvSpPr txBox="1">
          <a:spLocks noChangeArrowheads="1"/>
        </xdr:cNvSpPr>
      </xdr:nvSpPr>
      <xdr:spPr bwMode="auto">
        <a:xfrm>
          <a:off x="609600" y="2828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200025</xdr:rowOff>
    </xdr:to>
    <xdr:sp macro="" textlink="">
      <xdr:nvSpPr>
        <xdr:cNvPr id="1614" name="Text Box 36">
          <a:extLst>
            <a:ext uri="{FF2B5EF4-FFF2-40B4-BE49-F238E27FC236}">
              <a16:creationId xmlns:a16="http://schemas.microsoft.com/office/drawing/2014/main" id="{8756EB9C-714E-48C6-90CA-E06202B0F3BD}"/>
            </a:ext>
          </a:extLst>
        </xdr:cNvPr>
        <xdr:cNvSpPr txBox="1">
          <a:spLocks noChangeArrowheads="1"/>
        </xdr:cNvSpPr>
      </xdr:nvSpPr>
      <xdr:spPr bwMode="auto">
        <a:xfrm>
          <a:off x="609600" y="2828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266700</xdr:colOff>
      <xdr:row>19</xdr:row>
      <xdr:rowOff>0</xdr:rowOff>
    </xdr:from>
    <xdr:ext cx="95250" cy="200025"/>
    <xdr:sp macro="" textlink="">
      <xdr:nvSpPr>
        <xdr:cNvPr id="1612" name="Text Box 35">
          <a:extLst>
            <a:ext uri="{FF2B5EF4-FFF2-40B4-BE49-F238E27FC236}">
              <a16:creationId xmlns:a16="http://schemas.microsoft.com/office/drawing/2014/main" id="{BC93A2FF-DA43-416E-811C-1C65729DD7FF}"/>
            </a:ext>
          </a:extLst>
        </xdr:cNvPr>
        <xdr:cNvSpPr txBox="1">
          <a:spLocks noChangeArrowheads="1"/>
        </xdr:cNvSpPr>
      </xdr:nvSpPr>
      <xdr:spPr bwMode="auto">
        <a:xfrm>
          <a:off x="7277100" y="38862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333375</xdr:colOff>
      <xdr:row>19</xdr:row>
      <xdr:rowOff>0</xdr:rowOff>
    </xdr:from>
    <xdr:ext cx="95250" cy="200025"/>
    <xdr:sp macro="" textlink="">
      <xdr:nvSpPr>
        <xdr:cNvPr id="1615" name="Text Box 36">
          <a:extLst>
            <a:ext uri="{FF2B5EF4-FFF2-40B4-BE49-F238E27FC236}">
              <a16:creationId xmlns:a16="http://schemas.microsoft.com/office/drawing/2014/main" id="{79519654-1BC8-43BA-80E0-E0CF73836EB4}"/>
            </a:ext>
          </a:extLst>
        </xdr:cNvPr>
        <xdr:cNvSpPr txBox="1">
          <a:spLocks noChangeArrowheads="1"/>
        </xdr:cNvSpPr>
      </xdr:nvSpPr>
      <xdr:spPr bwMode="auto">
        <a:xfrm>
          <a:off x="734377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66675</xdr:colOff>
      <xdr:row>19</xdr:row>
      <xdr:rowOff>0</xdr:rowOff>
    </xdr:from>
    <xdr:ext cx="95250" cy="200025"/>
    <xdr:sp macro="" textlink="">
      <xdr:nvSpPr>
        <xdr:cNvPr id="1616" name="Text Box 35">
          <a:extLst>
            <a:ext uri="{FF2B5EF4-FFF2-40B4-BE49-F238E27FC236}">
              <a16:creationId xmlns:a16="http://schemas.microsoft.com/office/drawing/2014/main" id="{D0E02626-8574-4C53-9EDE-38C3EF6B6A24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66675</xdr:colOff>
      <xdr:row>19</xdr:row>
      <xdr:rowOff>0</xdr:rowOff>
    </xdr:from>
    <xdr:ext cx="95250" cy="200025"/>
    <xdr:sp macro="" textlink="">
      <xdr:nvSpPr>
        <xdr:cNvPr id="1617" name="Text Box 36">
          <a:extLst>
            <a:ext uri="{FF2B5EF4-FFF2-40B4-BE49-F238E27FC236}">
              <a16:creationId xmlns:a16="http://schemas.microsoft.com/office/drawing/2014/main" id="{B525325B-F255-4049-B2CF-5F176501BC67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18" name="Text Box 35">
          <a:extLst>
            <a:ext uri="{FF2B5EF4-FFF2-40B4-BE49-F238E27FC236}">
              <a16:creationId xmlns:a16="http://schemas.microsoft.com/office/drawing/2014/main" id="{0D2BACCA-7FAA-4B19-BCCA-D820C94782A4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19" name="Text Box 36">
          <a:extLst>
            <a:ext uri="{FF2B5EF4-FFF2-40B4-BE49-F238E27FC236}">
              <a16:creationId xmlns:a16="http://schemas.microsoft.com/office/drawing/2014/main" id="{AC6F9B67-BD75-41D7-B8E7-A2E01117D043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20" name="Text Box 35">
          <a:extLst>
            <a:ext uri="{FF2B5EF4-FFF2-40B4-BE49-F238E27FC236}">
              <a16:creationId xmlns:a16="http://schemas.microsoft.com/office/drawing/2014/main" id="{803A8FD0-3F62-425F-9652-8862B5DFFAD5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21" name="Text Box 36">
          <a:extLst>
            <a:ext uri="{FF2B5EF4-FFF2-40B4-BE49-F238E27FC236}">
              <a16:creationId xmlns:a16="http://schemas.microsoft.com/office/drawing/2014/main" id="{41521567-3AF0-4F33-B9DF-A2E060586ECB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22" name="Text Box 35">
          <a:extLst>
            <a:ext uri="{FF2B5EF4-FFF2-40B4-BE49-F238E27FC236}">
              <a16:creationId xmlns:a16="http://schemas.microsoft.com/office/drawing/2014/main" id="{0C867AFB-9E1D-4609-B9DC-9DE396C0E694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23" name="Text Box 36">
          <a:extLst>
            <a:ext uri="{FF2B5EF4-FFF2-40B4-BE49-F238E27FC236}">
              <a16:creationId xmlns:a16="http://schemas.microsoft.com/office/drawing/2014/main" id="{049CB1AC-A59A-4899-8C70-B47FFC214575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24" name="Text Box 35">
          <a:extLst>
            <a:ext uri="{FF2B5EF4-FFF2-40B4-BE49-F238E27FC236}">
              <a16:creationId xmlns:a16="http://schemas.microsoft.com/office/drawing/2014/main" id="{54EF8A49-9C34-4421-9193-3E0048E57CBD}"/>
            </a:ext>
          </a:extLst>
        </xdr:cNvPr>
        <xdr:cNvSpPr txBox="1">
          <a:spLocks noChangeArrowheads="1"/>
        </xdr:cNvSpPr>
      </xdr:nvSpPr>
      <xdr:spPr bwMode="auto">
        <a:xfrm>
          <a:off x="123825" y="3162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200025"/>
    <xdr:sp macro="" textlink="">
      <xdr:nvSpPr>
        <xdr:cNvPr id="1625" name="Text Box 36">
          <a:extLst>
            <a:ext uri="{FF2B5EF4-FFF2-40B4-BE49-F238E27FC236}">
              <a16:creationId xmlns:a16="http://schemas.microsoft.com/office/drawing/2014/main" id="{E230C94F-8DF5-45D6-97EF-76A2BBDFDA4A}"/>
            </a:ext>
          </a:extLst>
        </xdr:cNvPr>
        <xdr:cNvSpPr txBox="1">
          <a:spLocks noChangeArrowheads="1"/>
        </xdr:cNvSpPr>
      </xdr:nvSpPr>
      <xdr:spPr bwMode="auto">
        <a:xfrm>
          <a:off x="123825" y="3162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200026</xdr:rowOff>
    </xdr:from>
    <xdr:to>
      <xdr:col>3</xdr:col>
      <xdr:colOff>381000</xdr:colOff>
      <xdr:row>5</xdr:row>
      <xdr:rowOff>48548</xdr:rowOff>
    </xdr:to>
    <xdr:pic>
      <xdr:nvPicPr>
        <xdr:cNvPr id="63272" name="Picture 2" descr="Z:\Admin\Company Logo\JPG Format\WMCL.jpg">
          <a:extLst>
            <a:ext uri="{FF2B5EF4-FFF2-40B4-BE49-F238E27FC236}">
              <a16:creationId xmlns:a16="http://schemas.microsoft.com/office/drawing/2014/main" id="{00000000-0008-0000-0400-000028F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90526"/>
          <a:ext cx="2095500" cy="95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1095375</xdr:colOff>
      <xdr:row>2</xdr:row>
      <xdr:rowOff>76200</xdr:rowOff>
    </xdr:from>
    <xdr:to>
      <xdr:col>9</xdr:col>
      <xdr:colOff>800100</xdr:colOff>
      <xdr:row>6</xdr:row>
      <xdr:rowOff>175752</xdr:rowOff>
    </xdr:to>
    <xdr:pic>
      <xdr:nvPicPr>
        <xdr:cNvPr id="63273" name="Picture 1030">
          <a:extLst>
            <a:ext uri="{FF2B5EF4-FFF2-40B4-BE49-F238E27FC236}">
              <a16:creationId xmlns:a16="http://schemas.microsoft.com/office/drawing/2014/main" id="{00000000-0008-0000-0400-000029F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3025" y="619125"/>
          <a:ext cx="1009650" cy="104252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238124</xdr:colOff>
      <xdr:row>71</xdr:row>
      <xdr:rowOff>127150</xdr:rowOff>
    </xdr:from>
    <xdr:ext cx="9081981" cy="2578330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9677114">
          <a:off x="457199" y="14043175"/>
          <a:ext cx="9081981" cy="2578330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8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8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  <xdr:oneCellAnchor>
    <xdr:from>
      <xdr:col>1</xdr:col>
      <xdr:colOff>110466</xdr:colOff>
      <xdr:row>26</xdr:row>
      <xdr:rowOff>57147</xdr:rowOff>
    </xdr:from>
    <xdr:ext cx="9325764" cy="2915194"/>
    <xdr:sp macro="" textlink="">
      <xdr:nvSpPr>
        <xdr:cNvPr id="9" name="矩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rot="19677114">
          <a:off x="329541" y="5353047"/>
          <a:ext cx="9325764" cy="2915194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8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8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95250</xdr:rowOff>
    </xdr:from>
    <xdr:to>
      <xdr:col>2</xdr:col>
      <xdr:colOff>28575</xdr:colOff>
      <xdr:row>4</xdr:row>
      <xdr:rowOff>123825</xdr:rowOff>
    </xdr:to>
    <xdr:pic>
      <xdr:nvPicPr>
        <xdr:cNvPr id="73179" name="Picture 2" descr="Z:\Admin\Company Logo\JPG Format\WMCL.jpg">
          <a:extLst>
            <a:ext uri="{FF2B5EF4-FFF2-40B4-BE49-F238E27FC236}">
              <a16:creationId xmlns:a16="http://schemas.microsoft.com/office/drawing/2014/main" id="{00000000-0008-0000-0500-0000DB1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95250"/>
          <a:ext cx="1752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371475</xdr:colOff>
      <xdr:row>0</xdr:row>
      <xdr:rowOff>95250</xdr:rowOff>
    </xdr:from>
    <xdr:to>
      <xdr:col>9</xdr:col>
      <xdr:colOff>523875</xdr:colOff>
      <xdr:row>7</xdr:row>
      <xdr:rowOff>28575</xdr:rowOff>
    </xdr:to>
    <xdr:pic>
      <xdr:nvPicPr>
        <xdr:cNvPr id="73180" name="Picture 1030">
          <a:extLst>
            <a:ext uri="{FF2B5EF4-FFF2-40B4-BE49-F238E27FC236}">
              <a16:creationId xmlns:a16="http://schemas.microsoft.com/office/drawing/2014/main" id="{00000000-0008-0000-0500-0000DC1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95250"/>
          <a:ext cx="107632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34177</xdr:colOff>
      <xdr:row>1</xdr:row>
      <xdr:rowOff>134471</xdr:rowOff>
    </xdr:from>
    <xdr:to>
      <xdr:col>2</xdr:col>
      <xdr:colOff>649383</xdr:colOff>
      <xdr:row>6</xdr:row>
      <xdr:rowOff>176493</xdr:rowOff>
    </xdr:to>
    <xdr:pic>
      <xdr:nvPicPr>
        <xdr:cNvPr id="77263" name="Picture 2" descr="Z:\Admin\Company Logo\JPG Format\WMCL.jpg">
          <a:extLst>
            <a:ext uri="{FF2B5EF4-FFF2-40B4-BE49-F238E27FC236}">
              <a16:creationId xmlns:a16="http://schemas.microsoft.com/office/drawing/2014/main" id="{00000000-0008-0000-0600-0000CF2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442" y="291353"/>
          <a:ext cx="2419353" cy="1241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203947</xdr:colOff>
      <xdr:row>1</xdr:row>
      <xdr:rowOff>561</xdr:rowOff>
    </xdr:from>
    <xdr:to>
      <xdr:col>6</xdr:col>
      <xdr:colOff>1385047</xdr:colOff>
      <xdr:row>6</xdr:row>
      <xdr:rowOff>59952</xdr:rowOff>
    </xdr:to>
    <xdr:pic>
      <xdr:nvPicPr>
        <xdr:cNvPr id="77264" name="Picture 1030">
          <a:extLst>
            <a:ext uri="{FF2B5EF4-FFF2-40B4-BE49-F238E27FC236}">
              <a16:creationId xmlns:a16="http://schemas.microsoft.com/office/drawing/2014/main" id="{00000000-0008-0000-0600-0000D02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4976" y="157443"/>
          <a:ext cx="1181100" cy="125842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54</xdr:row>
      <xdr:rowOff>0</xdr:rowOff>
    </xdr:from>
    <xdr:to>
      <xdr:col>6</xdr:col>
      <xdr:colOff>0</xdr:colOff>
      <xdr:row>54</xdr:row>
      <xdr:rowOff>0</xdr:rowOff>
    </xdr:to>
    <xdr:sp macro="" textlink="">
      <xdr:nvSpPr>
        <xdr:cNvPr id="4" name="Line 9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47625" y="2238375"/>
          <a:ext cx="650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54</xdr:row>
      <xdr:rowOff>0</xdr:rowOff>
    </xdr:from>
    <xdr:to>
      <xdr:col>6</xdr:col>
      <xdr:colOff>0</xdr:colOff>
      <xdr:row>54</xdr:row>
      <xdr:rowOff>0</xdr:rowOff>
    </xdr:to>
    <xdr:sp macro="" textlink="">
      <xdr:nvSpPr>
        <xdr:cNvPr id="5" name="Line 9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66675" y="2238375"/>
          <a:ext cx="648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54</xdr:row>
      <xdr:rowOff>0</xdr:rowOff>
    </xdr:from>
    <xdr:to>
      <xdr:col>6</xdr:col>
      <xdr:colOff>0</xdr:colOff>
      <xdr:row>54</xdr:row>
      <xdr:rowOff>0</xdr:rowOff>
    </xdr:to>
    <xdr:sp macro="" textlink="">
      <xdr:nvSpPr>
        <xdr:cNvPr id="6" name="Line 9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47625" y="2238375"/>
          <a:ext cx="650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54</xdr:row>
      <xdr:rowOff>0</xdr:rowOff>
    </xdr:from>
    <xdr:to>
      <xdr:col>6</xdr:col>
      <xdr:colOff>0</xdr:colOff>
      <xdr:row>54</xdr:row>
      <xdr:rowOff>0</xdr:rowOff>
    </xdr:to>
    <xdr:sp macro="" textlink="">
      <xdr:nvSpPr>
        <xdr:cNvPr id="7" name="Line 9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66675" y="2238375"/>
          <a:ext cx="648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54</xdr:row>
      <xdr:rowOff>0</xdr:rowOff>
    </xdr:from>
    <xdr:to>
      <xdr:col>6</xdr:col>
      <xdr:colOff>0</xdr:colOff>
      <xdr:row>54</xdr:row>
      <xdr:rowOff>0</xdr:rowOff>
    </xdr:to>
    <xdr:sp macro="" textlink="">
      <xdr:nvSpPr>
        <xdr:cNvPr id="8" name="Line 9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47625" y="2238375"/>
          <a:ext cx="650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133351</xdr:rowOff>
    </xdr:from>
    <xdr:to>
      <xdr:col>2</xdr:col>
      <xdr:colOff>66675</xdr:colOff>
      <xdr:row>5</xdr:row>
      <xdr:rowOff>28576</xdr:rowOff>
    </xdr:to>
    <xdr:pic>
      <xdr:nvPicPr>
        <xdr:cNvPr id="82363" name="Picture 2" descr="Z:\Admin\Company Logo\JPG Format\WMCL.jpg">
          <a:extLst>
            <a:ext uri="{FF2B5EF4-FFF2-40B4-BE49-F238E27FC236}">
              <a16:creationId xmlns:a16="http://schemas.microsoft.com/office/drawing/2014/main" id="{00000000-0008-0000-0700-0000BB4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52451"/>
          <a:ext cx="1800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828675</xdr:colOff>
      <xdr:row>1</xdr:row>
      <xdr:rowOff>15875</xdr:rowOff>
    </xdr:from>
    <xdr:to>
      <xdr:col>7</xdr:col>
      <xdr:colOff>1069975</xdr:colOff>
      <xdr:row>6</xdr:row>
      <xdr:rowOff>8335</xdr:rowOff>
    </xdr:to>
    <xdr:pic>
      <xdr:nvPicPr>
        <xdr:cNvPr id="82364" name="Picture 1030">
          <a:extLst>
            <a:ext uri="{FF2B5EF4-FFF2-40B4-BE49-F238E27FC236}">
              <a16:creationId xmlns:a16="http://schemas.microsoft.com/office/drawing/2014/main" id="{00000000-0008-0000-0700-0000BC4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7050" y="222250"/>
          <a:ext cx="1114425" cy="11513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596180</xdr:colOff>
      <xdr:row>13</xdr:row>
      <xdr:rowOff>142872</xdr:rowOff>
    </xdr:from>
    <xdr:ext cx="7703988" cy="2341509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9677114">
          <a:off x="10140230" y="3009897"/>
          <a:ext cx="7703988" cy="2341509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5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5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1</xdr:col>
      <xdr:colOff>1885950</xdr:colOff>
      <xdr:row>6</xdr:row>
      <xdr:rowOff>123825</xdr:rowOff>
    </xdr:to>
    <xdr:pic>
      <xdr:nvPicPr>
        <xdr:cNvPr id="36829" name="Picture 2" descr="Z:\Admin\Company Logo\JPG Format\WMCL.jpg">
          <a:extLst>
            <a:ext uri="{FF2B5EF4-FFF2-40B4-BE49-F238E27FC236}">
              <a16:creationId xmlns:a16="http://schemas.microsoft.com/office/drawing/2014/main" id="{00000000-0008-0000-0800-0000DD8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8478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8</xdr:col>
      <xdr:colOff>923925</xdr:colOff>
      <xdr:row>8</xdr:row>
      <xdr:rowOff>95250</xdr:rowOff>
    </xdr:to>
    <xdr:pic>
      <xdr:nvPicPr>
        <xdr:cNvPr id="36830" name="Picture 1030">
          <a:extLst>
            <a:ext uri="{FF2B5EF4-FFF2-40B4-BE49-F238E27FC236}">
              <a16:creationId xmlns:a16="http://schemas.microsoft.com/office/drawing/2014/main" id="{00000000-0008-0000-0800-0000DE8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0" y="0"/>
          <a:ext cx="1371600" cy="1428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ps.jkt@samuderalautanluas.co.id" TargetMode="External"/><Relationship Id="rId2" Type="http://schemas.openxmlformats.org/officeDocument/2006/relationships/hyperlink" Target="mailto:cs.jkt@samuderalautanluas.co.id" TargetMode="External"/><Relationship Id="rId1" Type="http://schemas.openxmlformats.org/officeDocument/2006/relationships/hyperlink" Target="mailto:mktg2.jkt@samuderalautanluas.co.id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exp.jkt@samuderalautanluas.co.i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H66"/>
  <sheetViews>
    <sheetView tabSelected="1" view="pageBreakPreview" zoomScale="150" zoomScaleNormal="100" zoomScaleSheetLayoutView="150" workbookViewId="0">
      <selection activeCell="B1" sqref="B1"/>
    </sheetView>
  </sheetViews>
  <sheetFormatPr defaultRowHeight="11.25"/>
  <cols>
    <col min="1" max="1" width="2.875" style="596" customWidth="1"/>
    <col min="2" max="2" width="27.25" style="596" customWidth="1"/>
    <col min="3" max="3" width="13.625" style="596" customWidth="1"/>
    <col min="4" max="4" width="12.125" style="596" bestFit="1" customWidth="1"/>
    <col min="5" max="5" width="9.25" style="596" bestFit="1" customWidth="1"/>
    <col min="6" max="6" width="12.25" style="596" customWidth="1"/>
    <col min="7" max="7" width="11.125" style="596" customWidth="1"/>
    <col min="8" max="8" width="2.375" style="596" customWidth="1"/>
    <col min="9" max="16384" width="9" style="596"/>
  </cols>
  <sheetData>
    <row r="2" spans="2:7" ht="18">
      <c r="B2" s="788" t="s">
        <v>847</v>
      </c>
      <c r="C2" s="789"/>
      <c r="D2" s="789"/>
      <c r="E2" s="789"/>
      <c r="F2" s="789"/>
      <c r="G2" s="789"/>
    </row>
    <row r="3" spans="2:7">
      <c r="B3" s="799" t="s">
        <v>400</v>
      </c>
      <c r="C3" s="799"/>
      <c r="D3" s="799"/>
      <c r="E3" s="799"/>
      <c r="F3" s="799"/>
      <c r="G3" s="799"/>
    </row>
    <row r="4" spans="2:7">
      <c r="B4" s="799" t="s">
        <v>401</v>
      </c>
      <c r="C4" s="799"/>
      <c r="D4" s="799"/>
      <c r="E4" s="799"/>
      <c r="F4" s="799"/>
      <c r="G4" s="799"/>
    </row>
    <row r="5" spans="2:7">
      <c r="B5" s="799" t="s">
        <v>402</v>
      </c>
      <c r="C5" s="799"/>
      <c r="D5" s="799"/>
      <c r="E5" s="799"/>
      <c r="F5" s="799"/>
      <c r="G5" s="799"/>
    </row>
    <row r="6" spans="2:7">
      <c r="C6" s="597"/>
      <c r="D6" s="597"/>
      <c r="E6" s="598"/>
    </row>
    <row r="7" spans="2:7" ht="15.75">
      <c r="B7" s="790" t="s">
        <v>399</v>
      </c>
      <c r="C7" s="790"/>
      <c r="D7" s="790"/>
      <c r="E7" s="790"/>
      <c r="F7" s="790"/>
      <c r="G7" s="790"/>
    </row>
    <row r="8" spans="2:7" ht="12.75">
      <c r="B8" s="599" t="s">
        <v>230</v>
      </c>
      <c r="C8" s="600"/>
      <c r="D8" s="600"/>
      <c r="E8" s="600"/>
      <c r="F8" s="600"/>
      <c r="G8" s="600"/>
    </row>
    <row r="9" spans="2:7">
      <c r="F9" s="596" t="s">
        <v>273</v>
      </c>
      <c r="G9" s="601">
        <v>43920</v>
      </c>
    </row>
    <row r="10" spans="2:7" ht="15" hidden="1" customHeight="1">
      <c r="B10" s="791" t="s">
        <v>449</v>
      </c>
      <c r="C10" s="792"/>
      <c r="D10" s="792"/>
      <c r="E10" s="792"/>
      <c r="F10" s="792"/>
      <c r="G10" s="793"/>
    </row>
    <row r="11" spans="2:7" hidden="1">
      <c r="B11" s="794" t="s">
        <v>18</v>
      </c>
      <c r="C11" s="794" t="s">
        <v>19</v>
      </c>
      <c r="D11" s="796" t="s">
        <v>231</v>
      </c>
      <c r="E11" s="797"/>
      <c r="F11" s="798"/>
      <c r="G11" s="602" t="s">
        <v>232</v>
      </c>
    </row>
    <row r="12" spans="2:7" hidden="1">
      <c r="B12" s="795"/>
      <c r="C12" s="795"/>
      <c r="D12" s="603" t="s">
        <v>233</v>
      </c>
      <c r="E12" s="603" t="s">
        <v>17</v>
      </c>
      <c r="F12" s="603" t="s">
        <v>23</v>
      </c>
      <c r="G12" s="603" t="s">
        <v>17</v>
      </c>
    </row>
    <row r="13" spans="2:7" ht="11.25" hidden="1" customHeight="1">
      <c r="B13" s="663" t="s">
        <v>657</v>
      </c>
      <c r="C13" s="664" t="s">
        <v>647</v>
      </c>
      <c r="D13" s="604">
        <v>42952</v>
      </c>
      <c r="E13" s="604">
        <v>42952</v>
      </c>
      <c r="F13" s="605">
        <v>42953</v>
      </c>
      <c r="G13" s="604">
        <v>42955</v>
      </c>
    </row>
    <row r="14" spans="2:7" ht="11.25" hidden="1" customHeight="1">
      <c r="B14" s="663" t="s">
        <v>658</v>
      </c>
      <c r="C14" s="664" t="s">
        <v>655</v>
      </c>
      <c r="D14" s="604">
        <v>42959</v>
      </c>
      <c r="E14" s="604">
        <v>42959</v>
      </c>
      <c r="F14" s="605">
        <v>42960</v>
      </c>
      <c r="G14" s="604">
        <v>42962</v>
      </c>
    </row>
    <row r="15" spans="2:7" ht="11.25" hidden="1" customHeight="1">
      <c r="B15" s="663" t="s">
        <v>658</v>
      </c>
      <c r="C15" s="664" t="s">
        <v>659</v>
      </c>
      <c r="D15" s="604">
        <f>D14+7</f>
        <v>42966</v>
      </c>
      <c r="E15" s="604">
        <f>D15</f>
        <v>42966</v>
      </c>
      <c r="F15" s="605">
        <f>E15+1</f>
        <v>42967</v>
      </c>
      <c r="G15" s="604">
        <f>F15+2</f>
        <v>42969</v>
      </c>
    </row>
    <row r="16" spans="2:7" ht="11.25" hidden="1" customHeight="1">
      <c r="B16" s="663" t="s">
        <v>658</v>
      </c>
      <c r="C16" s="664" t="s">
        <v>660</v>
      </c>
      <c r="D16" s="604">
        <f>D15+7</f>
        <v>42973</v>
      </c>
      <c r="E16" s="604">
        <f>D16</f>
        <v>42973</v>
      </c>
      <c r="F16" s="605">
        <f>E16+1</f>
        <v>42974</v>
      </c>
      <c r="G16" s="604">
        <f>F16+2</f>
        <v>42976</v>
      </c>
    </row>
    <row r="17" spans="2:7" ht="11.25" hidden="1" customHeight="1">
      <c r="B17" s="663" t="s">
        <v>658</v>
      </c>
      <c r="C17" s="664" t="s">
        <v>661</v>
      </c>
      <c r="D17" s="604">
        <f>D16+7</f>
        <v>42980</v>
      </c>
      <c r="E17" s="604">
        <f>D17</f>
        <v>42980</v>
      </c>
      <c r="F17" s="605">
        <f>E17+1</f>
        <v>42981</v>
      </c>
      <c r="G17" s="604">
        <f>F17+2</f>
        <v>42983</v>
      </c>
    </row>
    <row r="18" spans="2:7" ht="11.25" customHeight="1">
      <c r="B18" s="606"/>
      <c r="C18" s="607"/>
      <c r="D18" s="608"/>
      <c r="E18" s="608"/>
      <c r="F18" s="609"/>
      <c r="G18" s="608"/>
    </row>
    <row r="19" spans="2:7" ht="11.25" customHeight="1">
      <c r="B19" s="785" t="s">
        <v>450</v>
      </c>
      <c r="C19" s="786"/>
      <c r="D19" s="786"/>
      <c r="E19" s="786"/>
      <c r="F19" s="786"/>
      <c r="G19" s="787"/>
    </row>
    <row r="20" spans="2:7" ht="11.25" customHeight="1">
      <c r="B20" s="779" t="s">
        <v>18</v>
      </c>
      <c r="C20" s="779" t="s">
        <v>19</v>
      </c>
      <c r="D20" s="776" t="s">
        <v>14</v>
      </c>
      <c r="E20" s="777"/>
      <c r="F20" s="778"/>
      <c r="G20" s="610" t="s">
        <v>22</v>
      </c>
    </row>
    <row r="21" spans="2:7" ht="15" customHeight="1">
      <c r="B21" s="784"/>
      <c r="C21" s="784"/>
      <c r="D21" s="611" t="s">
        <v>233</v>
      </c>
      <c r="E21" s="611" t="s">
        <v>17</v>
      </c>
      <c r="F21" s="611" t="s">
        <v>23</v>
      </c>
      <c r="G21" s="611" t="s">
        <v>17</v>
      </c>
    </row>
    <row r="22" spans="2:7" ht="15" customHeight="1">
      <c r="B22" s="775" t="s">
        <v>648</v>
      </c>
      <c r="C22" s="775" t="s">
        <v>905</v>
      </c>
      <c r="D22" s="691">
        <v>43922</v>
      </c>
      <c r="E22" s="691">
        <f>F22-1</f>
        <v>43922</v>
      </c>
      <c r="F22" s="691">
        <v>43923</v>
      </c>
      <c r="G22" s="691">
        <v>43925</v>
      </c>
    </row>
    <row r="23" spans="2:7" ht="15" customHeight="1">
      <c r="B23" s="775" t="s">
        <v>759</v>
      </c>
      <c r="C23" s="775" t="s">
        <v>906</v>
      </c>
      <c r="D23" s="691">
        <v>43925</v>
      </c>
      <c r="E23" s="691">
        <f>F23-1</f>
        <v>43925</v>
      </c>
      <c r="F23" s="691">
        <v>43926</v>
      </c>
      <c r="G23" s="691">
        <v>43928</v>
      </c>
    </row>
    <row r="24" spans="2:7" ht="15" customHeight="1">
      <c r="B24" s="775" t="s">
        <v>756</v>
      </c>
      <c r="C24" s="775" t="s">
        <v>905</v>
      </c>
      <c r="D24" s="691">
        <v>43925</v>
      </c>
      <c r="E24" s="691">
        <f t="shared" ref="E24:E36" si="0">F24-1</f>
        <v>43925</v>
      </c>
      <c r="F24" s="691">
        <v>43926</v>
      </c>
      <c r="G24" s="691">
        <v>43928</v>
      </c>
    </row>
    <row r="25" spans="2:7" ht="15" customHeight="1">
      <c r="B25" s="775" t="s">
        <v>758</v>
      </c>
      <c r="C25" s="775" t="s">
        <v>907</v>
      </c>
      <c r="D25" s="691">
        <v>43928</v>
      </c>
      <c r="E25" s="691">
        <f t="shared" si="0"/>
        <v>43929</v>
      </c>
      <c r="F25" s="691">
        <v>43930</v>
      </c>
      <c r="G25" s="691">
        <v>43932</v>
      </c>
    </row>
    <row r="26" spans="2:7" ht="15" customHeight="1">
      <c r="B26" s="775" t="s">
        <v>757</v>
      </c>
      <c r="C26" s="775" t="s">
        <v>783</v>
      </c>
      <c r="D26" s="691">
        <v>43932</v>
      </c>
      <c r="E26" s="691">
        <f t="shared" si="0"/>
        <v>43932</v>
      </c>
      <c r="F26" s="691">
        <v>43933</v>
      </c>
      <c r="G26" s="691">
        <v>43935</v>
      </c>
    </row>
    <row r="27" spans="2:7" ht="15" customHeight="1">
      <c r="B27" s="775" t="s">
        <v>656</v>
      </c>
      <c r="C27" s="775" t="s">
        <v>907</v>
      </c>
      <c r="D27" s="691">
        <v>43931</v>
      </c>
      <c r="E27" s="691">
        <f t="shared" si="0"/>
        <v>43932</v>
      </c>
      <c r="F27" s="691">
        <v>43933</v>
      </c>
      <c r="G27" s="691">
        <v>43935</v>
      </c>
    </row>
    <row r="28" spans="2:7" ht="15" customHeight="1">
      <c r="B28" s="775" t="s">
        <v>648</v>
      </c>
      <c r="C28" s="775" t="s">
        <v>908</v>
      </c>
      <c r="D28" s="691">
        <v>43935</v>
      </c>
      <c r="E28" s="691">
        <f t="shared" si="0"/>
        <v>43936</v>
      </c>
      <c r="F28" s="691">
        <v>43937</v>
      </c>
      <c r="G28" s="691">
        <v>43939</v>
      </c>
    </row>
    <row r="29" spans="2:7" ht="15" customHeight="1">
      <c r="B29" s="775" t="s">
        <v>759</v>
      </c>
      <c r="C29" s="775" t="s">
        <v>909</v>
      </c>
      <c r="D29" s="691">
        <v>43939</v>
      </c>
      <c r="E29" s="691">
        <f t="shared" si="0"/>
        <v>43939</v>
      </c>
      <c r="F29" s="691">
        <v>43940</v>
      </c>
      <c r="G29" s="691">
        <v>43942</v>
      </c>
    </row>
    <row r="30" spans="2:7" ht="15" customHeight="1">
      <c r="B30" s="775" t="s">
        <v>756</v>
      </c>
      <c r="C30" s="775" t="s">
        <v>908</v>
      </c>
      <c r="D30" s="691">
        <v>43938</v>
      </c>
      <c r="E30" s="691">
        <f t="shared" si="0"/>
        <v>43939</v>
      </c>
      <c r="F30" s="691">
        <v>43940</v>
      </c>
      <c r="G30" s="691">
        <v>43942</v>
      </c>
    </row>
    <row r="31" spans="2:7" ht="15" customHeight="1">
      <c r="B31" s="775" t="s">
        <v>758</v>
      </c>
      <c r="C31" s="775" t="s">
        <v>910</v>
      </c>
      <c r="D31" s="691">
        <v>43942</v>
      </c>
      <c r="E31" s="691">
        <f t="shared" si="0"/>
        <v>43943</v>
      </c>
      <c r="F31" s="691">
        <v>43944</v>
      </c>
      <c r="G31" s="691">
        <v>43946</v>
      </c>
    </row>
    <row r="32" spans="2:7" ht="15" customHeight="1">
      <c r="B32" s="775" t="s">
        <v>759</v>
      </c>
      <c r="C32" s="775" t="s">
        <v>911</v>
      </c>
      <c r="D32" s="691">
        <v>43946</v>
      </c>
      <c r="E32" s="691">
        <f t="shared" si="0"/>
        <v>43946</v>
      </c>
      <c r="F32" s="691">
        <v>43947</v>
      </c>
      <c r="G32" s="691">
        <v>43949</v>
      </c>
    </row>
    <row r="33" spans="2:7" ht="15" customHeight="1">
      <c r="B33" s="775" t="s">
        <v>656</v>
      </c>
      <c r="C33" s="775" t="s">
        <v>910</v>
      </c>
      <c r="D33" s="691">
        <v>43945</v>
      </c>
      <c r="E33" s="691">
        <f t="shared" si="0"/>
        <v>43946</v>
      </c>
      <c r="F33" s="691">
        <v>43947</v>
      </c>
      <c r="G33" s="691">
        <v>43949</v>
      </c>
    </row>
    <row r="34" spans="2:7" ht="15" customHeight="1">
      <c r="B34" s="775" t="s">
        <v>648</v>
      </c>
      <c r="C34" s="775" t="s">
        <v>912</v>
      </c>
      <c r="D34" s="691">
        <v>43949</v>
      </c>
      <c r="E34" s="691">
        <f t="shared" si="0"/>
        <v>43950</v>
      </c>
      <c r="F34" s="691">
        <v>43951</v>
      </c>
      <c r="G34" s="691">
        <v>43953</v>
      </c>
    </row>
    <row r="35" spans="2:7" ht="15" customHeight="1">
      <c r="B35" s="775" t="s">
        <v>756</v>
      </c>
      <c r="C35" s="775" t="s">
        <v>912</v>
      </c>
      <c r="D35" s="691">
        <v>43952</v>
      </c>
      <c r="E35" s="691">
        <f t="shared" si="0"/>
        <v>43953</v>
      </c>
      <c r="F35" s="691">
        <v>43954</v>
      </c>
      <c r="G35" s="691">
        <v>43956</v>
      </c>
    </row>
    <row r="36" spans="2:7" ht="15" customHeight="1">
      <c r="B36" s="775" t="s">
        <v>758</v>
      </c>
      <c r="C36" s="775" t="s">
        <v>913</v>
      </c>
      <c r="D36" s="691">
        <v>43956</v>
      </c>
      <c r="E36" s="691">
        <f t="shared" si="0"/>
        <v>43957</v>
      </c>
      <c r="F36" s="691">
        <v>43958</v>
      </c>
      <c r="G36" s="691">
        <v>43960</v>
      </c>
    </row>
    <row r="37" spans="2:7" ht="16.5" hidden="1" customHeight="1">
      <c r="B37" s="673"/>
      <c r="C37" s="673"/>
      <c r="D37" s="660"/>
      <c r="E37" s="660"/>
      <c r="F37" s="660"/>
      <c r="G37" s="656"/>
    </row>
    <row r="38" spans="2:7" ht="12" hidden="1" customHeight="1">
      <c r="B38" s="781" t="s">
        <v>649</v>
      </c>
      <c r="C38" s="782"/>
      <c r="D38" s="782"/>
      <c r="E38" s="782"/>
      <c r="F38" s="782"/>
      <c r="G38" s="783"/>
    </row>
    <row r="39" spans="2:7" ht="12" hidden="1" customHeight="1">
      <c r="B39" s="779" t="s">
        <v>18</v>
      </c>
      <c r="C39" s="779" t="s">
        <v>19</v>
      </c>
      <c r="D39" s="776" t="s">
        <v>231</v>
      </c>
      <c r="E39" s="777"/>
      <c r="F39" s="778"/>
      <c r="G39" s="612" t="s">
        <v>559</v>
      </c>
    </row>
    <row r="40" spans="2:7" ht="12" hidden="1" customHeight="1">
      <c r="B40" s="780"/>
      <c r="C40" s="780"/>
      <c r="D40" s="611" t="s">
        <v>233</v>
      </c>
      <c r="E40" s="611" t="s">
        <v>17</v>
      </c>
      <c r="F40" s="611" t="s">
        <v>23</v>
      </c>
      <c r="G40" s="611" t="s">
        <v>17</v>
      </c>
    </row>
    <row r="41" spans="2:7" ht="15" hidden="1" customHeight="1">
      <c r="B41" s="667" t="s">
        <v>662</v>
      </c>
      <c r="C41" s="665" t="s">
        <v>692</v>
      </c>
      <c r="D41" s="627">
        <v>43078</v>
      </c>
      <c r="E41" s="627">
        <f t="shared" ref="E41:E46" si="1">D41</f>
        <v>43078</v>
      </c>
      <c r="F41" s="628">
        <f t="shared" ref="F41:F46" si="2">E41+1</f>
        <v>43079</v>
      </c>
      <c r="G41" s="627">
        <f t="shared" ref="G41:G46" si="3">F41+6</f>
        <v>43085</v>
      </c>
    </row>
    <row r="42" spans="2:7" ht="15" hidden="1" customHeight="1">
      <c r="B42" s="667" t="s">
        <v>656</v>
      </c>
      <c r="C42" s="665" t="s">
        <v>692</v>
      </c>
      <c r="D42" s="627">
        <v>43082</v>
      </c>
      <c r="E42" s="627">
        <f t="shared" si="1"/>
        <v>43082</v>
      </c>
      <c r="F42" s="628">
        <f t="shared" si="2"/>
        <v>43083</v>
      </c>
      <c r="G42" s="627">
        <f t="shared" si="3"/>
        <v>43089</v>
      </c>
    </row>
    <row r="43" spans="2:7" ht="15" hidden="1" customHeight="1">
      <c r="B43" s="672" t="s">
        <v>630</v>
      </c>
      <c r="C43" s="665" t="s">
        <v>693</v>
      </c>
      <c r="D43" s="627">
        <f t="shared" ref="D43:D46" si="4">D41+7</f>
        <v>43085</v>
      </c>
      <c r="E43" s="627">
        <f t="shared" si="1"/>
        <v>43085</v>
      </c>
      <c r="F43" s="628">
        <f t="shared" si="2"/>
        <v>43086</v>
      </c>
      <c r="G43" s="627">
        <f t="shared" si="3"/>
        <v>43092</v>
      </c>
    </row>
    <row r="44" spans="2:7" ht="15" hidden="1" customHeight="1">
      <c r="B44" s="671" t="s">
        <v>648</v>
      </c>
      <c r="C44" s="665" t="s">
        <v>693</v>
      </c>
      <c r="D44" s="627">
        <f t="shared" si="4"/>
        <v>43089</v>
      </c>
      <c r="E44" s="627">
        <f t="shared" si="1"/>
        <v>43089</v>
      </c>
      <c r="F44" s="628">
        <f t="shared" si="2"/>
        <v>43090</v>
      </c>
      <c r="G44" s="627">
        <f t="shared" si="3"/>
        <v>43096</v>
      </c>
    </row>
    <row r="45" spans="2:7" ht="15" hidden="1" customHeight="1">
      <c r="B45" s="667" t="s">
        <v>662</v>
      </c>
      <c r="C45" s="665" t="s">
        <v>694</v>
      </c>
      <c r="D45" s="627">
        <f t="shared" si="4"/>
        <v>43092</v>
      </c>
      <c r="E45" s="627">
        <f t="shared" si="1"/>
        <v>43092</v>
      </c>
      <c r="F45" s="628">
        <f t="shared" si="2"/>
        <v>43093</v>
      </c>
      <c r="G45" s="627">
        <f t="shared" si="3"/>
        <v>43099</v>
      </c>
    </row>
    <row r="46" spans="2:7" ht="15" hidden="1" customHeight="1">
      <c r="B46" s="667" t="s">
        <v>656</v>
      </c>
      <c r="C46" s="665" t="s">
        <v>694</v>
      </c>
      <c r="D46" s="627">
        <f t="shared" si="4"/>
        <v>43096</v>
      </c>
      <c r="E46" s="627">
        <f t="shared" si="1"/>
        <v>43096</v>
      </c>
      <c r="F46" s="628">
        <f t="shared" si="2"/>
        <v>43097</v>
      </c>
      <c r="G46" s="627">
        <f t="shared" si="3"/>
        <v>43103</v>
      </c>
    </row>
    <row r="47" spans="2:7" ht="12" hidden="1" customHeight="1">
      <c r="B47" s="670" t="s">
        <v>656</v>
      </c>
      <c r="C47" s="666" t="s">
        <v>664</v>
      </c>
      <c r="D47" s="613" t="e">
        <f>#REF!+7</f>
        <v>#REF!</v>
      </c>
      <c r="E47" s="613" t="e">
        <f t="shared" ref="E47" si="5">D47</f>
        <v>#REF!</v>
      </c>
      <c r="F47" s="614" t="e">
        <f t="shared" ref="F47" si="6">E47+1</f>
        <v>#REF!</v>
      </c>
      <c r="G47" s="613" t="e">
        <f t="shared" ref="G47" si="7">F47+6</f>
        <v>#REF!</v>
      </c>
    </row>
    <row r="48" spans="2:7" ht="12" hidden="1">
      <c r="B48" s="779" t="s">
        <v>18</v>
      </c>
      <c r="C48" s="779" t="s">
        <v>19</v>
      </c>
      <c r="D48" s="776" t="s">
        <v>14</v>
      </c>
      <c r="E48" s="777"/>
      <c r="F48" s="778"/>
      <c r="G48" s="610" t="s">
        <v>22</v>
      </c>
    </row>
    <row r="49" spans="2:8" ht="12" hidden="1">
      <c r="B49" s="784"/>
      <c r="C49" s="784"/>
      <c r="D49" s="611" t="s">
        <v>233</v>
      </c>
      <c r="E49" s="611" t="s">
        <v>17</v>
      </c>
      <c r="F49" s="611" t="s">
        <v>23</v>
      </c>
      <c r="G49" s="611" t="s">
        <v>17</v>
      </c>
    </row>
    <row r="50" spans="2:8" ht="15" hidden="1" customHeight="1">
      <c r="B50" s="668" t="s">
        <v>626</v>
      </c>
      <c r="C50" s="669" t="s">
        <v>631</v>
      </c>
      <c r="D50" s="604">
        <v>42892</v>
      </c>
      <c r="E50" s="604">
        <f t="shared" ref="E50:E53" si="8">D50</f>
        <v>42892</v>
      </c>
      <c r="F50" s="605">
        <f t="shared" ref="F50:F53" si="9">E50+1</f>
        <v>42893</v>
      </c>
      <c r="G50" s="604">
        <f t="shared" ref="G50:G53" si="10">F50+2</f>
        <v>42895</v>
      </c>
    </row>
    <row r="51" spans="2:8" ht="15" hidden="1" customHeight="1">
      <c r="B51" s="668" t="s">
        <v>627</v>
      </c>
      <c r="C51" s="669" t="s">
        <v>650</v>
      </c>
      <c r="D51" s="604">
        <f t="shared" ref="D51:D53" si="11">D50+7</f>
        <v>42899</v>
      </c>
      <c r="E51" s="604">
        <f t="shared" si="8"/>
        <v>42899</v>
      </c>
      <c r="F51" s="605">
        <f t="shared" si="9"/>
        <v>42900</v>
      </c>
      <c r="G51" s="604">
        <f t="shared" si="10"/>
        <v>42902</v>
      </c>
    </row>
    <row r="52" spans="2:8" ht="15" hidden="1" customHeight="1">
      <c r="B52" s="668" t="s">
        <v>628</v>
      </c>
      <c r="C52" s="669" t="s">
        <v>650</v>
      </c>
      <c r="D52" s="604">
        <f t="shared" si="11"/>
        <v>42906</v>
      </c>
      <c r="E52" s="604">
        <f t="shared" si="8"/>
        <v>42906</v>
      </c>
      <c r="F52" s="605">
        <f t="shared" si="9"/>
        <v>42907</v>
      </c>
      <c r="G52" s="604">
        <f t="shared" si="10"/>
        <v>42909</v>
      </c>
    </row>
    <row r="53" spans="2:8" ht="15" hidden="1" customHeight="1">
      <c r="B53" s="668" t="s">
        <v>626</v>
      </c>
      <c r="C53" s="669" t="s">
        <v>650</v>
      </c>
      <c r="D53" s="604">
        <f t="shared" si="11"/>
        <v>42913</v>
      </c>
      <c r="E53" s="604">
        <f t="shared" si="8"/>
        <v>42913</v>
      </c>
      <c r="F53" s="605">
        <f t="shared" si="9"/>
        <v>42914</v>
      </c>
      <c r="G53" s="604">
        <f t="shared" si="10"/>
        <v>42916</v>
      </c>
    </row>
    <row r="54" spans="2:8" ht="15">
      <c r="B54" s="615"/>
      <c r="C54" s="616"/>
      <c r="D54" s="617"/>
      <c r="E54" s="617"/>
      <c r="F54" s="618"/>
      <c r="G54" s="617"/>
    </row>
    <row r="55" spans="2:8">
      <c r="B55" s="596" t="s">
        <v>323</v>
      </c>
    </row>
    <row r="56" spans="2:8">
      <c r="B56" s="596" t="s">
        <v>324</v>
      </c>
    </row>
    <row r="59" spans="2:8" ht="12">
      <c r="B59" s="619" t="s">
        <v>566</v>
      </c>
      <c r="C59" s="620"/>
      <c r="D59" s="619" t="s">
        <v>567</v>
      </c>
      <c r="E59" s="620"/>
      <c r="F59" s="620"/>
      <c r="G59" s="621"/>
      <c r="H59" s="622"/>
    </row>
    <row r="60" spans="2:8" ht="12">
      <c r="B60" s="620" t="s">
        <v>568</v>
      </c>
      <c r="C60" s="623"/>
      <c r="D60" s="620" t="s">
        <v>569</v>
      </c>
      <c r="E60" s="620"/>
      <c r="F60" s="620"/>
      <c r="G60" s="621"/>
      <c r="H60" s="622"/>
    </row>
    <row r="61" spans="2:8" ht="12">
      <c r="B61" s="624" t="s">
        <v>570</v>
      </c>
      <c r="C61" s="620"/>
      <c r="D61" s="620" t="s">
        <v>571</v>
      </c>
      <c r="E61" s="620"/>
      <c r="F61" s="620" t="s">
        <v>572</v>
      </c>
      <c r="G61" s="621"/>
      <c r="H61" s="625"/>
    </row>
    <row r="62" spans="2:8" ht="16.5">
      <c r="B62" s="620" t="s">
        <v>665</v>
      </c>
      <c r="C62" s="620"/>
      <c r="D62" s="620" t="s">
        <v>666</v>
      </c>
      <c r="E62" s="621"/>
      <c r="F62" s="621"/>
      <c r="G62" s="621"/>
      <c r="H62" s="622"/>
    </row>
    <row r="63" spans="2:8" ht="16.5">
      <c r="B63" s="620" t="s">
        <v>573</v>
      </c>
      <c r="C63" s="620"/>
      <c r="D63" s="620" t="s">
        <v>574</v>
      </c>
      <c r="E63" s="620" t="s">
        <v>667</v>
      </c>
      <c r="F63" s="621"/>
      <c r="G63" s="621"/>
      <c r="H63" s="625"/>
    </row>
    <row r="64" spans="2:8" ht="12">
      <c r="B64" s="626" t="s">
        <v>575</v>
      </c>
      <c r="C64" s="620"/>
      <c r="D64" s="620"/>
      <c r="E64" s="620"/>
      <c r="F64" s="621"/>
      <c r="G64" s="621"/>
      <c r="H64" s="625"/>
    </row>
    <row r="65" spans="2:8" ht="12">
      <c r="B65" s="626" t="s">
        <v>576</v>
      </c>
      <c r="C65" s="620"/>
      <c r="D65" s="621"/>
      <c r="E65" s="620"/>
      <c r="F65" s="620"/>
      <c r="G65" s="621"/>
      <c r="H65" s="625"/>
    </row>
    <row r="66" spans="2:8" ht="16.5">
      <c r="B66" s="620" t="s">
        <v>668</v>
      </c>
      <c r="C66" s="620"/>
      <c r="D66" s="621"/>
      <c r="E66" s="621"/>
      <c r="F66" s="621"/>
      <c r="G66" s="621"/>
      <c r="H66" s="625"/>
    </row>
  </sheetData>
  <sheetProtection algorithmName="SHA-512" hashValue="cR692qDvI4ACCqkCU7cEA4N3YpIE7e5RvcG+E3wZ9uNKJ4UtlHR6NmBFQ/OzLkjBhw3SRwO2ilhWS00TthSXEw==" saltValue="t3bhju3VAzSVsnLP/ik/bg==" spinCount="100000" sheet="1" objects="1" scenarios="1"/>
  <autoFilter ref="B2:G5" xr:uid="{3AEA99FA-36AC-4315-9C0C-A4E97CF317F9}">
    <filterColumn colId="0" showButton="0"/>
    <filterColumn colId="1" showButton="0"/>
    <filterColumn colId="2" showButton="0"/>
    <filterColumn colId="3" showButton="0"/>
    <filterColumn colId="4" showButton="0"/>
  </autoFilter>
  <mergeCells count="20">
    <mergeCell ref="B19:G19"/>
    <mergeCell ref="B2:G2"/>
    <mergeCell ref="B7:G7"/>
    <mergeCell ref="B10:G10"/>
    <mergeCell ref="B11:B12"/>
    <mergeCell ref="C11:C12"/>
    <mergeCell ref="D11:F11"/>
    <mergeCell ref="B3:G3"/>
    <mergeCell ref="B4:G4"/>
    <mergeCell ref="B5:G5"/>
    <mergeCell ref="D48:F48"/>
    <mergeCell ref="D20:F20"/>
    <mergeCell ref="D39:F39"/>
    <mergeCell ref="B39:B40"/>
    <mergeCell ref="C39:C40"/>
    <mergeCell ref="B38:G38"/>
    <mergeCell ref="B20:B21"/>
    <mergeCell ref="B48:B49"/>
    <mergeCell ref="C48:C49"/>
    <mergeCell ref="C20:C21"/>
  </mergeCells>
  <phoneticPr fontId="1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27" sqref="I27"/>
    </sheetView>
  </sheetViews>
  <sheetFormatPr defaultRowHeight="16.5"/>
  <sheetData/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83"/>
  <sheetViews>
    <sheetView view="pageBreakPreview" zoomScaleNormal="75" zoomScaleSheetLayoutView="100" workbookViewId="0">
      <selection activeCell="A2" sqref="A2:I2"/>
    </sheetView>
  </sheetViews>
  <sheetFormatPr defaultColWidth="8" defaultRowHeight="12.95" customHeight="1"/>
  <cols>
    <col min="1" max="1" width="1.625" style="449" customWidth="1"/>
    <col min="2" max="2" width="21.5" style="452" customWidth="1"/>
    <col min="3" max="3" width="16.875" style="452" customWidth="1"/>
    <col min="4" max="4" width="15.375" style="452" customWidth="1"/>
    <col min="5" max="5" width="18.125" style="447" customWidth="1"/>
    <col min="6" max="6" width="27.875" style="447" customWidth="1"/>
    <col min="7" max="7" width="15.25" style="475" customWidth="1"/>
    <col min="8" max="8" width="14.875" style="447" customWidth="1"/>
    <col min="9" max="9" width="14" style="452" customWidth="1"/>
    <col min="10" max="10" width="13.625" style="452" customWidth="1"/>
    <col min="11" max="11" width="4.625" style="452" customWidth="1"/>
    <col min="12" max="12" width="3.875" style="451" customWidth="1"/>
    <col min="13" max="13" width="1.625" style="452" customWidth="1"/>
    <col min="14" max="16384" width="8" style="449"/>
  </cols>
  <sheetData>
    <row r="1" spans="1:13" ht="12.95" customHeight="1">
      <c r="B1" s="447"/>
      <c r="C1" s="839"/>
      <c r="D1" s="839"/>
      <c r="E1" s="839"/>
      <c r="F1" s="839"/>
      <c r="G1" s="839"/>
      <c r="H1" s="839"/>
      <c r="I1" s="447"/>
      <c r="J1" s="447"/>
      <c r="K1" s="447"/>
      <c r="L1" s="448"/>
      <c r="M1" s="447"/>
    </row>
    <row r="2" spans="1:13" ht="24.75" customHeight="1">
      <c r="A2" s="844" t="s">
        <v>848</v>
      </c>
      <c r="B2" s="844"/>
      <c r="C2" s="844"/>
      <c r="D2" s="844"/>
      <c r="E2" s="844"/>
      <c r="F2" s="844"/>
      <c r="G2" s="844"/>
      <c r="H2" s="844"/>
      <c r="I2" s="844"/>
      <c r="J2" s="499"/>
      <c r="K2" s="445"/>
      <c r="L2" s="448"/>
      <c r="M2" s="447"/>
    </row>
    <row r="3" spans="1:13" s="452" customFormat="1" ht="18" customHeight="1">
      <c r="A3" s="845" t="s">
        <v>590</v>
      </c>
      <c r="B3" s="845"/>
      <c r="C3" s="845"/>
      <c r="D3" s="845"/>
      <c r="E3" s="845"/>
      <c r="F3" s="845"/>
      <c r="G3" s="845"/>
      <c r="H3" s="845"/>
      <c r="I3" s="845"/>
      <c r="J3" s="500"/>
      <c r="K3" s="450"/>
      <c r="L3" s="451"/>
    </row>
    <row r="4" spans="1:13" s="452" customFormat="1" ht="15.75" customHeight="1">
      <c r="A4" s="845" t="s">
        <v>603</v>
      </c>
      <c r="B4" s="845"/>
      <c r="C4" s="845"/>
      <c r="D4" s="845"/>
      <c r="E4" s="845"/>
      <c r="F4" s="845"/>
      <c r="G4" s="845"/>
      <c r="H4" s="845"/>
      <c r="I4" s="845"/>
      <c r="J4" s="500"/>
      <c r="K4" s="450"/>
      <c r="L4" s="451"/>
    </row>
    <row r="5" spans="1:13" s="452" customFormat="1" ht="17.25" customHeight="1">
      <c r="A5" s="845" t="s">
        <v>604</v>
      </c>
      <c r="B5" s="845"/>
      <c r="C5" s="845"/>
      <c r="D5" s="845"/>
      <c r="E5" s="845"/>
      <c r="F5" s="845"/>
      <c r="G5" s="845"/>
      <c r="H5" s="845"/>
      <c r="I5" s="845"/>
      <c r="J5" s="500"/>
      <c r="K5" s="450"/>
      <c r="L5" s="451"/>
    </row>
    <row r="6" spans="1:13" s="452" customFormat="1" ht="17.25" customHeight="1">
      <c r="A6" s="845" t="s">
        <v>605</v>
      </c>
      <c r="B6" s="845"/>
      <c r="C6" s="845"/>
      <c r="D6" s="845"/>
      <c r="E6" s="845"/>
      <c r="F6" s="845"/>
      <c r="G6" s="845"/>
      <c r="H6" s="845"/>
      <c r="I6" s="845"/>
      <c r="J6" s="500"/>
      <c r="K6" s="450"/>
      <c r="L6" s="451"/>
    </row>
    <row r="7" spans="1:13" ht="12.95" customHeight="1">
      <c r="B7" s="840" t="s">
        <v>25</v>
      </c>
      <c r="C7" s="840"/>
      <c r="D7" s="840"/>
      <c r="E7" s="453"/>
      <c r="F7" s="453"/>
      <c r="G7" s="453"/>
      <c r="H7" s="453"/>
      <c r="I7" s="453"/>
      <c r="J7" s="453"/>
      <c r="K7" s="450"/>
    </row>
    <row r="8" spans="1:13" ht="12.95" customHeight="1">
      <c r="B8" s="501"/>
      <c r="C8" s="501"/>
      <c r="D8" s="501"/>
      <c r="E8" s="453"/>
      <c r="F8" s="453"/>
      <c r="G8" s="453"/>
      <c r="H8" s="453"/>
      <c r="I8" s="453"/>
      <c r="J8" s="453"/>
      <c r="K8" s="450"/>
    </row>
    <row r="9" spans="1:13" ht="22.5" customHeight="1">
      <c r="B9" s="844" t="s">
        <v>615</v>
      </c>
      <c r="C9" s="844"/>
      <c r="D9" s="844"/>
      <c r="E9" s="844"/>
      <c r="F9" s="844"/>
      <c r="G9" s="844"/>
      <c r="H9" s="844"/>
      <c r="I9" s="844"/>
      <c r="J9" s="844"/>
      <c r="K9" s="844"/>
      <c r="L9" s="498"/>
    </row>
    <row r="10" spans="1:13" ht="18" customHeight="1">
      <c r="B10" s="498"/>
      <c r="C10" s="498"/>
      <c r="D10" s="498"/>
      <c r="E10" s="498"/>
      <c r="F10" s="498"/>
      <c r="G10" s="498"/>
      <c r="H10" s="503" t="s">
        <v>602</v>
      </c>
      <c r="I10" s="843">
        <v>43920</v>
      </c>
      <c r="J10" s="843"/>
      <c r="K10" s="842"/>
      <c r="L10" s="842"/>
    </row>
    <row r="11" spans="1:13" ht="24.75" hidden="1" customHeight="1">
      <c r="B11" s="841" t="s">
        <v>597</v>
      </c>
      <c r="C11" s="841"/>
      <c r="D11" s="841"/>
      <c r="E11" s="841"/>
      <c r="F11" s="841"/>
      <c r="G11" s="841"/>
      <c r="H11" s="841"/>
      <c r="I11" s="490"/>
      <c r="J11" s="490"/>
      <c r="K11" s="490"/>
      <c r="L11" s="502"/>
      <c r="M11" s="449"/>
    </row>
    <row r="12" spans="1:13" ht="29.25" hidden="1" customHeight="1">
      <c r="B12" s="533" t="s">
        <v>254</v>
      </c>
      <c r="C12" s="533" t="s">
        <v>19</v>
      </c>
      <c r="D12" s="527" t="s">
        <v>591</v>
      </c>
      <c r="E12" s="533" t="s">
        <v>592</v>
      </c>
      <c r="F12" s="533" t="s">
        <v>593</v>
      </c>
      <c r="G12" s="533" t="s">
        <v>594</v>
      </c>
      <c r="H12" s="533" t="s">
        <v>595</v>
      </c>
      <c r="I12" s="838"/>
      <c r="J12" s="838"/>
      <c r="K12" s="838"/>
      <c r="L12" s="838"/>
      <c r="M12" s="449"/>
    </row>
    <row r="13" spans="1:13" ht="15.75" hidden="1" customHeight="1">
      <c r="B13" s="534" t="s">
        <v>643</v>
      </c>
      <c r="C13" s="534" t="s">
        <v>644</v>
      </c>
      <c r="D13" s="534" t="s">
        <v>24</v>
      </c>
      <c r="E13" s="534" t="s">
        <v>22</v>
      </c>
      <c r="F13" s="535">
        <v>42890</v>
      </c>
      <c r="G13" s="535">
        <v>42895</v>
      </c>
      <c r="H13" s="534">
        <v>5</v>
      </c>
      <c r="I13" s="838"/>
      <c r="J13" s="838"/>
      <c r="K13" s="838"/>
      <c r="L13" s="838"/>
      <c r="M13" s="449"/>
    </row>
    <row r="14" spans="1:13" s="454" customFormat="1" ht="15.75" hidden="1" customHeight="1">
      <c r="B14" s="534" t="s">
        <v>565</v>
      </c>
      <c r="C14" s="534" t="s">
        <v>645</v>
      </c>
      <c r="D14" s="534" t="s">
        <v>24</v>
      </c>
      <c r="E14" s="534" t="s">
        <v>22</v>
      </c>
      <c r="F14" s="535">
        <v>42897</v>
      </c>
      <c r="G14" s="535">
        <v>42902</v>
      </c>
      <c r="H14" s="534">
        <v>5</v>
      </c>
      <c r="I14" s="838"/>
      <c r="J14" s="838"/>
      <c r="K14" s="838"/>
      <c r="L14" s="838"/>
    </row>
    <row r="15" spans="1:13" s="454" customFormat="1" ht="15.75" customHeight="1">
      <c r="B15" s="510"/>
      <c r="C15" s="510"/>
      <c r="D15" s="511"/>
      <c r="E15" s="511"/>
      <c r="F15" s="512"/>
      <c r="G15" s="512"/>
      <c r="H15" s="511"/>
      <c r="I15" s="456"/>
      <c r="J15" s="456"/>
      <c r="K15" s="456"/>
      <c r="L15" s="456"/>
    </row>
    <row r="16" spans="1:13" ht="24.75" customHeight="1">
      <c r="A16" s="457"/>
      <c r="B16" s="835" t="s">
        <v>600</v>
      </c>
      <c r="C16" s="836"/>
      <c r="D16" s="836"/>
      <c r="E16" s="836"/>
      <c r="F16" s="836"/>
      <c r="G16" s="836"/>
      <c r="H16" s="837"/>
      <c r="I16" s="491"/>
      <c r="J16" s="492"/>
      <c r="K16" s="449"/>
      <c r="L16" s="449"/>
      <c r="M16" s="449"/>
    </row>
    <row r="17" spans="1:13" ht="24.75" customHeight="1">
      <c r="A17" s="457"/>
      <c r="B17" s="527" t="s">
        <v>254</v>
      </c>
      <c r="C17" s="527" t="s">
        <v>19</v>
      </c>
      <c r="D17" s="527" t="s">
        <v>591</v>
      </c>
      <c r="E17" s="527" t="s">
        <v>592</v>
      </c>
      <c r="F17" s="527" t="s">
        <v>598</v>
      </c>
      <c r="G17" s="527" t="s">
        <v>593</v>
      </c>
      <c r="H17" s="527" t="s">
        <v>594</v>
      </c>
      <c r="I17" s="493"/>
      <c r="J17" s="494"/>
      <c r="K17" s="449"/>
      <c r="L17" s="449"/>
      <c r="M17" s="449"/>
    </row>
    <row r="18" spans="1:13" ht="15.75" customHeight="1">
      <c r="A18" s="457"/>
      <c r="B18" s="773" t="s">
        <v>884</v>
      </c>
      <c r="C18" s="773" t="s">
        <v>885</v>
      </c>
      <c r="D18" s="773" t="s">
        <v>623</v>
      </c>
      <c r="E18" s="773" t="s">
        <v>14</v>
      </c>
      <c r="F18" s="773" t="s">
        <v>698</v>
      </c>
      <c r="G18" s="773" t="s">
        <v>837</v>
      </c>
      <c r="H18" s="773" t="s">
        <v>886</v>
      </c>
      <c r="I18" s="509"/>
      <c r="J18" s="494"/>
      <c r="K18" s="449"/>
      <c r="L18" s="449"/>
      <c r="M18" s="449"/>
    </row>
    <row r="19" spans="1:13" ht="15.75" customHeight="1">
      <c r="A19" s="457"/>
      <c r="B19" s="773" t="s">
        <v>839</v>
      </c>
      <c r="C19" s="773" t="s">
        <v>849</v>
      </c>
      <c r="D19" s="773" t="s">
        <v>623</v>
      </c>
      <c r="E19" s="773" t="s">
        <v>14</v>
      </c>
      <c r="F19" s="773" t="s">
        <v>840</v>
      </c>
      <c r="G19" s="773" t="s">
        <v>834</v>
      </c>
      <c r="H19" s="773" t="s">
        <v>857</v>
      </c>
      <c r="I19" s="509"/>
      <c r="J19" s="494"/>
      <c r="K19" s="455"/>
      <c r="L19" s="449"/>
      <c r="M19" s="449"/>
    </row>
    <row r="20" spans="1:13" ht="15.75" customHeight="1">
      <c r="A20" s="457"/>
      <c r="B20" s="773" t="s">
        <v>824</v>
      </c>
      <c r="C20" s="773" t="s">
        <v>887</v>
      </c>
      <c r="D20" s="773" t="s">
        <v>623</v>
      </c>
      <c r="E20" s="773" t="s">
        <v>14</v>
      </c>
      <c r="F20" s="773" t="s">
        <v>697</v>
      </c>
      <c r="G20" s="773" t="s">
        <v>888</v>
      </c>
      <c r="H20" s="773" t="s">
        <v>851</v>
      </c>
      <c r="I20" s="509"/>
      <c r="J20" s="494"/>
      <c r="K20" s="455"/>
      <c r="L20" s="449"/>
      <c r="M20" s="449"/>
    </row>
    <row r="21" spans="1:13" ht="15.75" customHeight="1">
      <c r="A21" s="457"/>
      <c r="B21" s="773" t="s">
        <v>825</v>
      </c>
      <c r="C21" s="773" t="s">
        <v>849</v>
      </c>
      <c r="D21" s="773" t="s">
        <v>623</v>
      </c>
      <c r="E21" s="773" t="s">
        <v>14</v>
      </c>
      <c r="F21" s="773" t="s">
        <v>826</v>
      </c>
      <c r="G21" s="773" t="s">
        <v>835</v>
      </c>
      <c r="H21" s="773" t="s">
        <v>889</v>
      </c>
      <c r="I21" s="509"/>
      <c r="J21" s="494"/>
      <c r="K21" s="455"/>
      <c r="L21" s="449"/>
      <c r="M21" s="449"/>
    </row>
    <row r="22" spans="1:13" ht="15.75" customHeight="1">
      <c r="A22" s="457"/>
      <c r="B22" s="773" t="s">
        <v>890</v>
      </c>
      <c r="C22" s="773" t="s">
        <v>891</v>
      </c>
      <c r="D22" s="773" t="s">
        <v>623</v>
      </c>
      <c r="E22" s="773" t="s">
        <v>14</v>
      </c>
      <c r="F22" s="773" t="s">
        <v>698</v>
      </c>
      <c r="G22" s="773" t="s">
        <v>857</v>
      </c>
      <c r="H22" s="773" t="s">
        <v>892</v>
      </c>
      <c r="I22" s="509"/>
      <c r="J22" s="494"/>
      <c r="K22" s="455"/>
      <c r="L22" s="449"/>
      <c r="M22" s="449"/>
    </row>
    <row r="23" spans="1:13" ht="15.75" customHeight="1">
      <c r="A23" s="457"/>
      <c r="B23" s="773" t="s">
        <v>893</v>
      </c>
      <c r="C23" s="773" t="s">
        <v>858</v>
      </c>
      <c r="D23" s="773" t="s">
        <v>623</v>
      </c>
      <c r="E23" s="773" t="s">
        <v>14</v>
      </c>
      <c r="F23" s="773" t="s">
        <v>840</v>
      </c>
      <c r="G23" s="773" t="s">
        <v>851</v>
      </c>
      <c r="H23" s="773" t="s">
        <v>866</v>
      </c>
      <c r="I23" s="509"/>
      <c r="J23" s="494"/>
      <c r="K23" s="449"/>
      <c r="L23" s="449"/>
      <c r="M23" s="449"/>
    </row>
    <row r="24" spans="1:13" ht="15.75" customHeight="1">
      <c r="A24" s="457"/>
      <c r="B24" s="773" t="s">
        <v>740</v>
      </c>
      <c r="C24" s="773" t="s">
        <v>894</v>
      </c>
      <c r="D24" s="773" t="s">
        <v>623</v>
      </c>
      <c r="E24" s="773" t="s">
        <v>14</v>
      </c>
      <c r="F24" s="773" t="s">
        <v>697</v>
      </c>
      <c r="G24" s="773" t="s">
        <v>889</v>
      </c>
      <c r="H24" s="773" t="s">
        <v>860</v>
      </c>
      <c r="I24" s="509"/>
      <c r="J24" s="494"/>
      <c r="K24" s="449"/>
      <c r="L24" s="449"/>
      <c r="M24" s="449"/>
    </row>
    <row r="25" spans="1:13" ht="15.75" customHeight="1">
      <c r="A25" s="457"/>
      <c r="B25" s="773" t="s">
        <v>781</v>
      </c>
      <c r="C25" s="773" t="s">
        <v>858</v>
      </c>
      <c r="D25" s="773" t="s">
        <v>623</v>
      </c>
      <c r="E25" s="773" t="s">
        <v>14</v>
      </c>
      <c r="F25" s="773" t="s">
        <v>826</v>
      </c>
      <c r="G25" s="773" t="s">
        <v>854</v>
      </c>
      <c r="H25" s="773" t="s">
        <v>895</v>
      </c>
      <c r="I25" s="509"/>
      <c r="J25" s="494"/>
      <c r="K25" s="449"/>
      <c r="L25" s="449"/>
      <c r="M25" s="449"/>
    </row>
    <row r="26" spans="1:13" ht="15.75" customHeight="1">
      <c r="A26" s="457"/>
      <c r="B26" s="773" t="s">
        <v>896</v>
      </c>
      <c r="C26" s="773" t="s">
        <v>897</v>
      </c>
      <c r="D26" s="773" t="s">
        <v>623</v>
      </c>
      <c r="E26" s="773" t="s">
        <v>14</v>
      </c>
      <c r="F26" s="773" t="s">
        <v>698</v>
      </c>
      <c r="G26" s="773" t="s">
        <v>866</v>
      </c>
      <c r="H26" s="773" t="s">
        <v>898</v>
      </c>
      <c r="I26" s="509"/>
      <c r="J26" s="494"/>
      <c r="K26" s="449"/>
      <c r="L26" s="449"/>
      <c r="M26" s="449"/>
    </row>
    <row r="27" spans="1:13" ht="15.75" customHeight="1">
      <c r="A27" s="457"/>
      <c r="B27" s="773" t="s">
        <v>839</v>
      </c>
      <c r="C27" s="773" t="s">
        <v>867</v>
      </c>
      <c r="D27" s="773" t="s">
        <v>623</v>
      </c>
      <c r="E27" s="773" t="s">
        <v>14</v>
      </c>
      <c r="F27" s="773" t="s">
        <v>840</v>
      </c>
      <c r="G27" s="773" t="s">
        <v>860</v>
      </c>
      <c r="H27" s="773" t="s">
        <v>875</v>
      </c>
      <c r="I27" s="680"/>
      <c r="J27" s="494"/>
      <c r="K27" s="449"/>
      <c r="L27" s="449"/>
      <c r="M27" s="449"/>
    </row>
    <row r="28" spans="1:13" ht="15.75" customHeight="1">
      <c r="A28" s="457"/>
      <c r="B28" s="773" t="s">
        <v>824</v>
      </c>
      <c r="C28" s="773" t="s">
        <v>899</v>
      </c>
      <c r="D28" s="773" t="s">
        <v>623</v>
      </c>
      <c r="E28" s="773" t="s">
        <v>14</v>
      </c>
      <c r="F28" s="773" t="s">
        <v>697</v>
      </c>
      <c r="G28" s="773" t="s">
        <v>895</v>
      </c>
      <c r="H28" s="773" t="s">
        <v>869</v>
      </c>
      <c r="I28" s="680"/>
      <c r="J28" s="494"/>
      <c r="K28" s="449"/>
      <c r="L28" s="449"/>
      <c r="M28" s="449"/>
    </row>
    <row r="29" spans="1:13" ht="15.75" customHeight="1">
      <c r="A29" s="457"/>
      <c r="B29" s="773" t="s">
        <v>825</v>
      </c>
      <c r="C29" s="773" t="s">
        <v>867</v>
      </c>
      <c r="D29" s="773" t="s">
        <v>623</v>
      </c>
      <c r="E29" s="773" t="s">
        <v>14</v>
      </c>
      <c r="F29" s="773" t="s">
        <v>826</v>
      </c>
      <c r="G29" s="773" t="s">
        <v>863</v>
      </c>
      <c r="H29" s="773" t="s">
        <v>900</v>
      </c>
      <c r="I29" s="680"/>
      <c r="J29" s="494"/>
      <c r="K29" s="449"/>
      <c r="L29" s="449"/>
      <c r="M29" s="449"/>
    </row>
    <row r="30" spans="1:13" ht="15.75" customHeight="1">
      <c r="A30" s="457"/>
      <c r="B30" s="773" t="s">
        <v>838</v>
      </c>
      <c r="C30" s="773" t="s">
        <v>901</v>
      </c>
      <c r="D30" s="773" t="s">
        <v>623</v>
      </c>
      <c r="E30" s="773" t="s">
        <v>14</v>
      </c>
      <c r="F30" s="773" t="s">
        <v>698</v>
      </c>
      <c r="G30" s="773" t="s">
        <v>875</v>
      </c>
      <c r="H30" s="773" t="s">
        <v>902</v>
      </c>
      <c r="I30" s="680"/>
      <c r="J30" s="494"/>
      <c r="K30" s="449"/>
      <c r="L30" s="449"/>
      <c r="M30" s="449"/>
    </row>
    <row r="31" spans="1:13" ht="15.75" customHeight="1">
      <c r="A31" s="457"/>
      <c r="B31" s="773" t="s">
        <v>893</v>
      </c>
      <c r="C31" s="773" t="s">
        <v>494</v>
      </c>
      <c r="D31" s="773" t="s">
        <v>623</v>
      </c>
      <c r="E31" s="773" t="s">
        <v>14</v>
      </c>
      <c r="F31" s="773" t="s">
        <v>840</v>
      </c>
      <c r="G31" s="773" t="s">
        <v>869</v>
      </c>
      <c r="H31" s="773" t="s">
        <v>883</v>
      </c>
      <c r="I31" s="680"/>
      <c r="J31" s="494"/>
      <c r="K31" s="449"/>
      <c r="L31" s="449"/>
      <c r="M31" s="449"/>
    </row>
    <row r="32" spans="1:13" ht="15.75" customHeight="1">
      <c r="A32" s="457"/>
      <c r="B32" s="773" t="s">
        <v>740</v>
      </c>
      <c r="C32" s="773" t="s">
        <v>903</v>
      </c>
      <c r="D32" s="773" t="s">
        <v>623</v>
      </c>
      <c r="E32" s="773" t="s">
        <v>14</v>
      </c>
      <c r="F32" s="773" t="s">
        <v>697</v>
      </c>
      <c r="G32" s="773" t="s">
        <v>900</v>
      </c>
      <c r="H32" s="773" t="s">
        <v>877</v>
      </c>
      <c r="I32" s="509"/>
      <c r="J32" s="494"/>
      <c r="K32" s="449"/>
      <c r="L32" s="449"/>
      <c r="M32" s="449"/>
    </row>
    <row r="33" spans="1:13" ht="15.75" customHeight="1">
      <c r="A33" s="457"/>
      <c r="B33" s="773" t="s">
        <v>781</v>
      </c>
      <c r="C33" s="773" t="s">
        <v>494</v>
      </c>
      <c r="D33" s="773" t="s">
        <v>623</v>
      </c>
      <c r="E33" s="773" t="s">
        <v>14</v>
      </c>
      <c r="F33" s="773" t="s">
        <v>826</v>
      </c>
      <c r="G33" s="773" t="s">
        <v>872</v>
      </c>
      <c r="H33" s="773" t="s">
        <v>904</v>
      </c>
      <c r="I33" s="509"/>
      <c r="J33" s="494"/>
      <c r="K33" s="449"/>
      <c r="L33" s="449"/>
      <c r="M33" s="449"/>
    </row>
    <row r="34" spans="1:13" s="495" customFormat="1" ht="15.75" customHeight="1">
      <c r="A34" s="538"/>
      <c r="B34" s="539"/>
      <c r="C34" s="511"/>
      <c r="D34" s="511"/>
      <c r="E34" s="511"/>
      <c r="F34" s="540"/>
      <c r="G34" s="512"/>
      <c r="H34" s="512"/>
      <c r="I34" s="511"/>
      <c r="J34" s="509"/>
      <c r="K34" s="494"/>
    </row>
    <row r="35" spans="1:13" ht="24.75" customHeight="1">
      <c r="B35" s="832" t="s">
        <v>614</v>
      </c>
      <c r="C35" s="833"/>
      <c r="D35" s="833"/>
      <c r="E35" s="833"/>
      <c r="F35" s="833"/>
      <c r="G35" s="833"/>
      <c r="H35" s="834"/>
      <c r="I35" s="514"/>
      <c r="J35" s="496"/>
      <c r="K35" s="497"/>
      <c r="L35" s="452"/>
      <c r="M35" s="449"/>
    </row>
    <row r="36" spans="1:13" s="495" customFormat="1" ht="15.75" customHeight="1">
      <c r="B36" s="830" t="s">
        <v>254</v>
      </c>
      <c r="C36" s="830" t="s">
        <v>19</v>
      </c>
      <c r="D36" s="541" t="s">
        <v>611</v>
      </c>
      <c r="E36" s="541" t="s">
        <v>594</v>
      </c>
      <c r="F36" s="541"/>
      <c r="G36" s="541"/>
      <c r="H36" s="541"/>
      <c r="I36" s="513"/>
      <c r="J36" s="496"/>
      <c r="K36" s="497"/>
      <c r="L36" s="497"/>
    </row>
    <row r="37" spans="1:13" s="495" customFormat="1" ht="17.25" customHeight="1">
      <c r="B37" s="831"/>
      <c r="C37" s="831"/>
      <c r="D37" s="527" t="s">
        <v>24</v>
      </c>
      <c r="E37" s="527" t="s">
        <v>612</v>
      </c>
      <c r="F37" s="527" t="s">
        <v>26</v>
      </c>
      <c r="G37" s="527" t="s">
        <v>727</v>
      </c>
      <c r="H37" s="527" t="s">
        <v>613</v>
      </c>
      <c r="I37" s="513"/>
      <c r="J37" s="496"/>
      <c r="K37" s="497"/>
      <c r="L37" s="497"/>
    </row>
    <row r="38" spans="1:13" s="495" customFormat="1" ht="15.75" customHeight="1">
      <c r="B38" s="774" t="s">
        <v>748</v>
      </c>
      <c r="C38" s="774" t="s">
        <v>836</v>
      </c>
      <c r="D38" s="774" t="s">
        <v>837</v>
      </c>
      <c r="E38" s="774"/>
      <c r="F38" s="774" t="s">
        <v>835</v>
      </c>
      <c r="G38" s="774"/>
      <c r="H38" s="774"/>
      <c r="I38" s="523"/>
      <c r="J38" s="496"/>
      <c r="K38" s="497"/>
      <c r="L38" s="497"/>
    </row>
    <row r="39" spans="1:13" s="495" customFormat="1" ht="15.75" customHeight="1">
      <c r="B39" s="773" t="s">
        <v>833</v>
      </c>
      <c r="C39" s="773" t="s">
        <v>849</v>
      </c>
      <c r="D39" s="773" t="s">
        <v>834</v>
      </c>
      <c r="E39" s="773"/>
      <c r="F39" s="773" t="s">
        <v>835</v>
      </c>
      <c r="G39" s="773"/>
      <c r="H39" s="773"/>
      <c r="I39" s="523"/>
      <c r="J39" s="496"/>
      <c r="K39" s="497"/>
      <c r="L39" s="497"/>
    </row>
    <row r="40" spans="1:13" s="495" customFormat="1" ht="15.75" customHeight="1">
      <c r="B40" s="774" t="s">
        <v>780</v>
      </c>
      <c r="C40" s="774" t="s">
        <v>850</v>
      </c>
      <c r="D40" s="774" t="s">
        <v>835</v>
      </c>
      <c r="E40" s="774"/>
      <c r="F40" s="774" t="s">
        <v>851</v>
      </c>
      <c r="G40" s="774"/>
      <c r="H40" s="774"/>
      <c r="I40" s="523"/>
      <c r="J40" s="496"/>
      <c r="K40" s="497"/>
      <c r="L40" s="497"/>
    </row>
    <row r="41" spans="1:13" s="495" customFormat="1" ht="15.75" customHeight="1">
      <c r="B41" s="773" t="s">
        <v>695</v>
      </c>
      <c r="C41" s="773" t="s">
        <v>852</v>
      </c>
      <c r="D41" s="773" t="s">
        <v>853</v>
      </c>
      <c r="E41" s="773" t="s">
        <v>854</v>
      </c>
      <c r="F41" s="773" t="s">
        <v>855</v>
      </c>
      <c r="G41" s="773"/>
      <c r="H41" s="773"/>
      <c r="I41" s="523"/>
      <c r="J41" s="496"/>
      <c r="K41" s="497"/>
      <c r="L41" s="497"/>
    </row>
    <row r="42" spans="1:13" s="495" customFormat="1" ht="15.75" customHeight="1">
      <c r="B42" s="774" t="s">
        <v>726</v>
      </c>
      <c r="C42" s="774" t="s">
        <v>856</v>
      </c>
      <c r="D42" s="774" t="s">
        <v>857</v>
      </c>
      <c r="E42" s="774"/>
      <c r="F42" s="774" t="s">
        <v>854</v>
      </c>
      <c r="G42" s="774"/>
      <c r="H42" s="774"/>
      <c r="I42" s="523"/>
      <c r="J42" s="496"/>
      <c r="K42" s="497"/>
      <c r="L42" s="497"/>
    </row>
    <row r="43" spans="1:13" s="495" customFormat="1" ht="15.75" customHeight="1">
      <c r="B43" s="773" t="s">
        <v>833</v>
      </c>
      <c r="C43" s="773" t="s">
        <v>858</v>
      </c>
      <c r="D43" s="773" t="s">
        <v>851</v>
      </c>
      <c r="E43" s="773"/>
      <c r="F43" s="773" t="s">
        <v>854</v>
      </c>
      <c r="G43" s="773"/>
      <c r="H43" s="773"/>
      <c r="I43" s="523"/>
      <c r="J43" s="496"/>
      <c r="K43" s="497"/>
      <c r="L43" s="497"/>
    </row>
    <row r="44" spans="1:13" s="495" customFormat="1" ht="15.75" customHeight="1">
      <c r="B44" s="774" t="s">
        <v>780</v>
      </c>
      <c r="C44" s="774" t="s">
        <v>859</v>
      </c>
      <c r="D44" s="774" t="s">
        <v>854</v>
      </c>
      <c r="E44" s="774"/>
      <c r="F44" s="774" t="s">
        <v>860</v>
      </c>
      <c r="G44" s="774"/>
      <c r="H44" s="774"/>
      <c r="I44" s="523"/>
      <c r="J44" s="496"/>
      <c r="K44" s="497"/>
      <c r="L44" s="497"/>
    </row>
    <row r="45" spans="1:13" s="495" customFormat="1" ht="15.75" customHeight="1">
      <c r="B45" s="773" t="s">
        <v>695</v>
      </c>
      <c r="C45" s="773" t="s">
        <v>861</v>
      </c>
      <c r="D45" s="773" t="s">
        <v>862</v>
      </c>
      <c r="E45" s="773" t="s">
        <v>863</v>
      </c>
      <c r="F45" s="773" t="s">
        <v>864</v>
      </c>
      <c r="G45" s="773"/>
      <c r="H45" s="773"/>
      <c r="I45" s="523"/>
      <c r="J45" s="496"/>
      <c r="K45" s="497"/>
      <c r="L45" s="497"/>
    </row>
    <row r="46" spans="1:13" s="495" customFormat="1" ht="15.75" customHeight="1">
      <c r="B46" s="774" t="s">
        <v>748</v>
      </c>
      <c r="C46" s="774" t="s">
        <v>865</v>
      </c>
      <c r="D46" s="774" t="s">
        <v>866</v>
      </c>
      <c r="E46" s="774"/>
      <c r="F46" s="774" t="s">
        <v>863</v>
      </c>
      <c r="G46" s="774"/>
      <c r="H46" s="774"/>
      <c r="I46" s="523"/>
      <c r="J46" s="496"/>
      <c r="K46" s="497"/>
      <c r="L46" s="497"/>
    </row>
    <row r="47" spans="1:13" s="495" customFormat="1" ht="15.75" customHeight="1">
      <c r="B47" s="773" t="s">
        <v>833</v>
      </c>
      <c r="C47" s="773" t="s">
        <v>867</v>
      </c>
      <c r="D47" s="773" t="s">
        <v>860</v>
      </c>
      <c r="E47" s="773"/>
      <c r="F47" s="773" t="s">
        <v>863</v>
      </c>
      <c r="G47" s="773"/>
      <c r="H47" s="773"/>
      <c r="I47" s="523"/>
      <c r="J47" s="496"/>
      <c r="K47" s="497"/>
      <c r="L47" s="497"/>
    </row>
    <row r="48" spans="1:13" s="495" customFormat="1" ht="15.75" customHeight="1">
      <c r="B48" s="774" t="s">
        <v>780</v>
      </c>
      <c r="C48" s="774" t="s">
        <v>868</v>
      </c>
      <c r="D48" s="774" t="s">
        <v>863</v>
      </c>
      <c r="E48" s="774"/>
      <c r="F48" s="774" t="s">
        <v>869</v>
      </c>
      <c r="G48" s="774"/>
      <c r="H48" s="774"/>
      <c r="I48" s="523"/>
      <c r="J48" s="496"/>
      <c r="K48" s="497"/>
      <c r="L48" s="497"/>
    </row>
    <row r="49" spans="2:13" s="495" customFormat="1" ht="15.75" customHeight="1">
      <c r="B49" s="773" t="s">
        <v>695</v>
      </c>
      <c r="C49" s="773" t="s">
        <v>870</v>
      </c>
      <c r="D49" s="773" t="s">
        <v>871</v>
      </c>
      <c r="E49" s="773" t="s">
        <v>872</v>
      </c>
      <c r="F49" s="773" t="s">
        <v>873</v>
      </c>
      <c r="G49" s="773"/>
      <c r="H49" s="773"/>
      <c r="I49" s="523"/>
      <c r="J49" s="496"/>
      <c r="K49" s="497"/>
      <c r="L49" s="497"/>
    </row>
    <row r="50" spans="2:13" s="495" customFormat="1" ht="15.75" customHeight="1">
      <c r="B50" s="774" t="s">
        <v>726</v>
      </c>
      <c r="C50" s="774" t="s">
        <v>874</v>
      </c>
      <c r="D50" s="774" t="s">
        <v>875</v>
      </c>
      <c r="E50" s="774"/>
      <c r="F50" s="774" t="s">
        <v>872</v>
      </c>
      <c r="G50" s="774"/>
      <c r="H50" s="774"/>
      <c r="I50" s="523"/>
      <c r="J50" s="496"/>
      <c r="K50" s="497"/>
      <c r="L50" s="497"/>
    </row>
    <row r="51" spans="2:13" s="495" customFormat="1" ht="15.75" customHeight="1">
      <c r="B51" s="773" t="s">
        <v>833</v>
      </c>
      <c r="C51" s="773" t="s">
        <v>494</v>
      </c>
      <c r="D51" s="773" t="s">
        <v>869</v>
      </c>
      <c r="E51" s="773"/>
      <c r="F51" s="773" t="s">
        <v>872</v>
      </c>
      <c r="G51" s="773"/>
      <c r="H51" s="773"/>
      <c r="I51" s="523"/>
      <c r="J51" s="496"/>
      <c r="K51" s="497"/>
      <c r="L51" s="497"/>
    </row>
    <row r="52" spans="2:13" s="495" customFormat="1" ht="15.75" customHeight="1">
      <c r="B52" s="774" t="s">
        <v>780</v>
      </c>
      <c r="C52" s="774" t="s">
        <v>876</v>
      </c>
      <c r="D52" s="774" t="s">
        <v>872</v>
      </c>
      <c r="E52" s="774"/>
      <c r="F52" s="774" t="s">
        <v>877</v>
      </c>
      <c r="G52" s="774"/>
      <c r="H52" s="774"/>
      <c r="I52" s="523"/>
      <c r="J52" s="496"/>
      <c r="K52" s="497"/>
      <c r="L52" s="497"/>
    </row>
    <row r="53" spans="2:13" s="495" customFormat="1" ht="15.75" customHeight="1">
      <c r="B53" s="773" t="s">
        <v>695</v>
      </c>
      <c r="C53" s="773" t="s">
        <v>878</v>
      </c>
      <c r="D53" s="773" t="s">
        <v>879</v>
      </c>
      <c r="E53" s="773" t="s">
        <v>880</v>
      </c>
      <c r="F53" s="773" t="s">
        <v>881</v>
      </c>
      <c r="G53" s="773"/>
      <c r="H53" s="773"/>
      <c r="I53" s="523"/>
      <c r="J53" s="496"/>
      <c r="K53" s="497"/>
      <c r="L53" s="497"/>
    </row>
    <row r="54" spans="2:13" s="495" customFormat="1" ht="15.75" customHeight="1">
      <c r="B54" s="774" t="s">
        <v>748</v>
      </c>
      <c r="C54" s="774" t="s">
        <v>882</v>
      </c>
      <c r="D54" s="774" t="s">
        <v>883</v>
      </c>
      <c r="E54" s="774"/>
      <c r="F54" s="774" t="s">
        <v>880</v>
      </c>
      <c r="G54" s="774"/>
      <c r="H54" s="774"/>
      <c r="I54" s="523"/>
      <c r="J54" s="496"/>
      <c r="K54" s="497"/>
      <c r="L54" s="497"/>
    </row>
    <row r="55" spans="2:13" s="495" customFormat="1" ht="15.75" customHeight="1">
      <c r="B55" s="773" t="s">
        <v>833</v>
      </c>
      <c r="C55" s="773" t="s">
        <v>509</v>
      </c>
      <c r="D55" s="773" t="s">
        <v>877</v>
      </c>
      <c r="E55" s="773"/>
      <c r="F55" s="773" t="s">
        <v>880</v>
      </c>
      <c r="G55" s="773"/>
      <c r="H55" s="773"/>
      <c r="I55" s="523"/>
      <c r="J55" s="496"/>
      <c r="K55" s="497"/>
      <c r="L55" s="497"/>
    </row>
    <row r="56" spans="2:13" s="495" customFormat="1" ht="12.95" customHeight="1">
      <c r="B56" s="658"/>
      <c r="C56" s="658"/>
      <c r="D56" s="658"/>
      <c r="E56" s="658"/>
      <c r="F56" s="658"/>
      <c r="G56" s="658"/>
      <c r="H56" s="658"/>
      <c r="I56" s="523"/>
      <c r="J56" s="496"/>
      <c r="K56" s="497"/>
      <c r="L56" s="497"/>
    </row>
    <row r="57" spans="2:13" s="495" customFormat="1" ht="21" hidden="1" customHeight="1">
      <c r="B57" s="827" t="s">
        <v>250</v>
      </c>
      <c r="C57" s="828"/>
      <c r="D57" s="828"/>
      <c r="E57" s="828"/>
      <c r="F57" s="828"/>
      <c r="G57" s="828"/>
      <c r="H57" s="829"/>
      <c r="I57" s="496"/>
      <c r="J57" s="496"/>
      <c r="K57" s="496"/>
      <c r="L57" s="497"/>
      <c r="M57" s="497"/>
    </row>
    <row r="58" spans="2:13" s="495" customFormat="1" ht="12.95" hidden="1" customHeight="1">
      <c r="B58" s="527" t="s">
        <v>254</v>
      </c>
      <c r="C58" s="527" t="s">
        <v>19</v>
      </c>
      <c r="D58" s="527" t="s">
        <v>591</v>
      </c>
      <c r="E58" s="527" t="s">
        <v>592</v>
      </c>
      <c r="F58" s="527" t="s">
        <v>593</v>
      </c>
      <c r="G58" s="527" t="s">
        <v>594</v>
      </c>
      <c r="H58" s="527" t="s">
        <v>595</v>
      </c>
      <c r="I58" s="496"/>
      <c r="J58" s="496"/>
      <c r="K58" s="496"/>
      <c r="L58" s="497"/>
      <c r="M58" s="497"/>
    </row>
    <row r="59" spans="2:13" s="495" customFormat="1" ht="15.75" hidden="1" customHeight="1">
      <c r="B59" s="692" t="s">
        <v>752</v>
      </c>
      <c r="C59" s="692" t="s">
        <v>767</v>
      </c>
      <c r="D59" s="692" t="s">
        <v>24</v>
      </c>
      <c r="E59" s="692" t="s">
        <v>601</v>
      </c>
      <c r="F59" s="692" t="s">
        <v>762</v>
      </c>
      <c r="G59" s="692" t="s">
        <v>763</v>
      </c>
      <c r="H59" s="692">
        <v>9</v>
      </c>
      <c r="I59" s="496"/>
      <c r="J59" s="496"/>
      <c r="K59" s="496"/>
      <c r="L59" s="497"/>
      <c r="M59" s="497"/>
    </row>
    <row r="60" spans="2:13" s="495" customFormat="1" ht="15.75" hidden="1" customHeight="1">
      <c r="B60" s="692" t="s">
        <v>749</v>
      </c>
      <c r="C60" s="692" t="s">
        <v>768</v>
      </c>
      <c r="D60" s="692" t="s">
        <v>24</v>
      </c>
      <c r="E60" s="692" t="s">
        <v>601</v>
      </c>
      <c r="F60" s="692" t="s">
        <v>769</v>
      </c>
      <c r="G60" s="692" t="s">
        <v>770</v>
      </c>
      <c r="H60" s="692">
        <v>9</v>
      </c>
      <c r="I60" s="496"/>
      <c r="J60" s="496"/>
      <c r="K60" s="496"/>
      <c r="L60" s="497"/>
      <c r="M60" s="497"/>
    </row>
    <row r="61" spans="2:13" s="495" customFormat="1" ht="15.75" hidden="1" customHeight="1">
      <c r="B61" s="692" t="s">
        <v>752</v>
      </c>
      <c r="C61" s="692" t="s">
        <v>771</v>
      </c>
      <c r="D61" s="692" t="s">
        <v>24</v>
      </c>
      <c r="E61" s="692" t="s">
        <v>601</v>
      </c>
      <c r="F61" s="692" t="s">
        <v>772</v>
      </c>
      <c r="G61" s="692" t="s">
        <v>773</v>
      </c>
      <c r="H61" s="692">
        <v>9</v>
      </c>
      <c r="I61" s="496"/>
      <c r="J61" s="496"/>
      <c r="K61" s="496"/>
      <c r="L61" s="497"/>
      <c r="M61" s="497"/>
    </row>
    <row r="62" spans="2:13" s="495" customFormat="1" ht="15.75" hidden="1" customHeight="1">
      <c r="B62" s="692" t="s">
        <v>749</v>
      </c>
      <c r="C62" s="692" t="s">
        <v>774</v>
      </c>
      <c r="D62" s="692" t="s">
        <v>24</v>
      </c>
      <c r="E62" s="692" t="s">
        <v>601</v>
      </c>
      <c r="F62" s="692" t="s">
        <v>775</v>
      </c>
      <c r="G62" s="692" t="s">
        <v>776</v>
      </c>
      <c r="H62" s="692">
        <v>9</v>
      </c>
      <c r="I62" s="496"/>
      <c r="J62" s="496"/>
      <c r="K62" s="496"/>
      <c r="L62" s="497"/>
      <c r="M62" s="497"/>
    </row>
    <row r="63" spans="2:13" s="495" customFormat="1" ht="15.75" hidden="1" customHeight="1">
      <c r="B63" s="692" t="s">
        <v>752</v>
      </c>
      <c r="C63" s="692" t="s">
        <v>777</v>
      </c>
      <c r="D63" s="692" t="s">
        <v>24</v>
      </c>
      <c r="E63" s="692" t="s">
        <v>601</v>
      </c>
      <c r="F63" s="692" t="s">
        <v>778</v>
      </c>
      <c r="G63" s="692" t="s">
        <v>779</v>
      </c>
      <c r="H63" s="692">
        <v>9</v>
      </c>
      <c r="I63" s="496"/>
      <c r="J63" s="496"/>
      <c r="K63" s="496"/>
      <c r="L63" s="497"/>
      <c r="M63" s="497"/>
    </row>
    <row r="64" spans="2:13" s="495" customFormat="1" ht="12.95" customHeight="1"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7"/>
      <c r="M64" s="497"/>
    </row>
    <row r="65" spans="2:13" s="495" customFormat="1" ht="19.5" customHeight="1">
      <c r="B65" s="505" t="s">
        <v>606</v>
      </c>
      <c r="C65" s="505"/>
      <c r="D65" s="505"/>
      <c r="E65" s="506"/>
      <c r="F65" s="506"/>
      <c r="G65" s="504"/>
      <c r="H65" s="496"/>
      <c r="I65" s="496"/>
      <c r="J65" s="496"/>
      <c r="K65" s="496"/>
      <c r="L65" s="497"/>
      <c r="M65" s="497"/>
    </row>
    <row r="66" spans="2:13" s="495" customFormat="1" ht="16.5" customHeight="1">
      <c r="B66" s="507" t="s">
        <v>607</v>
      </c>
      <c r="C66" s="507"/>
      <c r="D66" s="507" t="s">
        <v>608</v>
      </c>
      <c r="E66" s="507"/>
      <c r="F66" s="506"/>
      <c r="G66" s="504"/>
      <c r="H66" s="496"/>
      <c r="I66" s="496"/>
      <c r="J66" s="496"/>
      <c r="K66" s="496"/>
      <c r="L66" s="497"/>
      <c r="M66" s="497"/>
    </row>
    <row r="67" spans="2:13" s="495" customFormat="1" ht="12.95" customHeight="1">
      <c r="B67" s="507" t="s">
        <v>609</v>
      </c>
      <c r="C67" s="507"/>
      <c r="D67" s="507"/>
      <c r="E67" s="507"/>
      <c r="F67" s="506"/>
      <c r="G67" s="504"/>
      <c r="H67" s="496"/>
      <c r="I67" s="496"/>
      <c r="J67" s="496"/>
      <c r="K67" s="496"/>
      <c r="L67" s="497"/>
      <c r="M67" s="497"/>
    </row>
    <row r="68" spans="2:13" s="495" customFormat="1" ht="15" customHeight="1">
      <c r="B68" s="508" t="s">
        <v>610</v>
      </c>
      <c r="C68" s="507"/>
      <c r="D68" s="507"/>
      <c r="E68" s="507"/>
      <c r="F68" s="506"/>
      <c r="G68" s="504"/>
      <c r="H68" s="496"/>
      <c r="I68" s="496"/>
      <c r="J68" s="496"/>
      <c r="K68" s="496"/>
      <c r="L68" s="497"/>
      <c r="M68" s="497"/>
    </row>
    <row r="69" spans="2:13" s="495" customFormat="1" ht="12.95" customHeight="1"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7"/>
      <c r="M69" s="497"/>
    </row>
    <row r="70" spans="2:13" ht="12.95" customHeight="1">
      <c r="B70" s="458"/>
      <c r="C70" s="458"/>
      <c r="D70" s="459"/>
      <c r="E70" s="459"/>
      <c r="F70" s="460"/>
      <c r="G70" s="460"/>
      <c r="H70" s="460"/>
      <c r="I70" s="461"/>
      <c r="J70" s="461"/>
      <c r="K70" s="462"/>
      <c r="L70" s="452"/>
    </row>
    <row r="71" spans="2:13" ht="12.95" customHeight="1">
      <c r="B71" s="463" t="s">
        <v>29</v>
      </c>
      <c r="C71" s="464"/>
      <c r="D71" s="465"/>
      <c r="E71" s="465"/>
      <c r="F71" s="466"/>
      <c r="G71" s="467"/>
      <c r="H71" s="449"/>
      <c r="I71" s="449"/>
      <c r="J71" s="449"/>
      <c r="K71" s="449"/>
      <c r="L71" s="452"/>
    </row>
    <row r="72" spans="2:13" ht="14.25" customHeight="1">
      <c r="B72" s="468" t="s">
        <v>30</v>
      </c>
      <c r="C72" s="464"/>
      <c r="D72" s="465"/>
      <c r="E72" s="465"/>
      <c r="F72" s="466"/>
      <c r="G72" s="469"/>
      <c r="H72" s="449"/>
      <c r="I72" s="449"/>
      <c r="J72" s="449"/>
      <c r="K72" s="449"/>
      <c r="L72" s="470"/>
    </row>
    <row r="73" spans="2:13" ht="14.25" customHeight="1">
      <c r="B73" s="471" t="s">
        <v>291</v>
      </c>
      <c r="C73" s="472"/>
      <c r="D73" s="465"/>
      <c r="E73" s="465"/>
      <c r="F73" s="466"/>
      <c r="G73" s="449"/>
      <c r="H73" s="449"/>
      <c r="I73" s="449"/>
      <c r="J73" s="449"/>
      <c r="K73" s="449"/>
      <c r="L73" s="470"/>
    </row>
    <row r="74" spans="2:13" ht="14.25" customHeight="1">
      <c r="B74" s="471" t="s">
        <v>292</v>
      </c>
      <c r="C74" s="472"/>
      <c r="D74" s="465"/>
      <c r="E74" s="465"/>
      <c r="F74" s="466"/>
      <c r="G74" s="449"/>
      <c r="H74" s="449"/>
      <c r="I74" s="449"/>
      <c r="J74" s="449"/>
      <c r="K74" s="449"/>
      <c r="L74" s="470"/>
    </row>
    <row r="75" spans="2:13" ht="14.25" customHeight="1">
      <c r="B75" s="471" t="s">
        <v>293</v>
      </c>
      <c r="C75" s="473"/>
      <c r="D75" s="474"/>
      <c r="E75" s="474"/>
      <c r="F75" s="454"/>
      <c r="G75" s="449"/>
      <c r="H75" s="449"/>
      <c r="I75" s="449"/>
      <c r="J75" s="449"/>
      <c r="K75" s="449"/>
      <c r="L75" s="470"/>
    </row>
    <row r="76" spans="2:13" ht="14.25" customHeight="1">
      <c r="B76" s="471" t="s">
        <v>294</v>
      </c>
      <c r="G76" s="449"/>
      <c r="H76" s="449"/>
      <c r="I76" s="449"/>
      <c r="J76" s="449"/>
      <c r="K76" s="449"/>
      <c r="L76" s="470"/>
    </row>
    <row r="77" spans="2:13" ht="14.25" customHeight="1">
      <c r="B77" s="471" t="s">
        <v>295</v>
      </c>
      <c r="G77" s="449"/>
      <c r="H77" s="449"/>
      <c r="I77" s="449"/>
      <c r="J77" s="449"/>
      <c r="K77" s="449"/>
      <c r="L77" s="470"/>
    </row>
    <row r="78" spans="2:13" ht="14.25" customHeight="1">
      <c r="B78" s="471" t="s">
        <v>296</v>
      </c>
      <c r="H78" s="449"/>
      <c r="I78" s="449"/>
      <c r="J78" s="449"/>
      <c r="K78" s="449"/>
      <c r="L78" s="470"/>
    </row>
    <row r="79" spans="2:13" ht="14.25" customHeight="1">
      <c r="B79" s="471" t="s">
        <v>297</v>
      </c>
      <c r="H79" s="449"/>
      <c r="I79" s="449"/>
      <c r="J79" s="449"/>
      <c r="K79" s="449"/>
      <c r="L79" s="470"/>
    </row>
    <row r="80" spans="2:13" ht="14.25" customHeight="1">
      <c r="H80" s="449"/>
      <c r="I80" s="449"/>
      <c r="J80" s="449"/>
      <c r="K80" s="449"/>
      <c r="L80" s="470"/>
    </row>
    <row r="81" spans="2:12" ht="14.25" customHeight="1">
      <c r="H81" s="449"/>
      <c r="I81" s="449"/>
      <c r="J81" s="449"/>
      <c r="K81" s="449"/>
      <c r="L81" s="470"/>
    </row>
    <row r="82" spans="2:12" ht="12.95" customHeight="1">
      <c r="B82" s="477" t="s">
        <v>535</v>
      </c>
    </row>
    <row r="83" spans="2:12" ht="12.95" customHeight="1">
      <c r="B83" s="477" t="s">
        <v>324</v>
      </c>
    </row>
  </sheetData>
  <sheetProtection algorithmName="SHA-512" hashValue="OoeKt63nQxm8kiGmhscdV8wGhO1nxK9N2TLdLdjeiN9k7rBYyOwEYQ9ewoYSHO3DXs+cxWEZtylENK/gdz+62w==" saltValue="qiXyowuQTVXpcEwOFIyzsg==" spinCount="100000" sheet="1" objects="1" scenarios="1"/>
  <mergeCells count="22">
    <mergeCell ref="C1:H1"/>
    <mergeCell ref="B7:D7"/>
    <mergeCell ref="K12:L12"/>
    <mergeCell ref="B11:H11"/>
    <mergeCell ref="K10:L10"/>
    <mergeCell ref="I10:J10"/>
    <mergeCell ref="B9:K9"/>
    <mergeCell ref="A2:I2"/>
    <mergeCell ref="A3:I3"/>
    <mergeCell ref="A4:I4"/>
    <mergeCell ref="A5:I5"/>
    <mergeCell ref="A6:I6"/>
    <mergeCell ref="K13:L13"/>
    <mergeCell ref="I14:J14"/>
    <mergeCell ref="K14:L14"/>
    <mergeCell ref="I13:J13"/>
    <mergeCell ref="I12:J12"/>
    <mergeCell ref="B57:H57"/>
    <mergeCell ref="B36:B37"/>
    <mergeCell ref="C36:C37"/>
    <mergeCell ref="B35:H35"/>
    <mergeCell ref="B16:H16"/>
  </mergeCells>
  <phoneticPr fontId="10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48" orientation="portrait" r:id="rId1"/>
  <rowBreaks count="1" manualBreakCount="1">
    <brk id="9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82"/>
  <sheetViews>
    <sheetView showGridLines="0" view="pageBreakPreview" zoomScale="75" zoomScaleNormal="96" zoomScaleSheetLayoutView="75" workbookViewId="0">
      <selection activeCell="A2" sqref="A2:K2"/>
    </sheetView>
  </sheetViews>
  <sheetFormatPr defaultRowHeight="20.100000000000001" customHeight="1"/>
  <cols>
    <col min="1" max="1" width="28.375" style="86" customWidth="1"/>
    <col min="2" max="2" width="14.625" style="86" customWidth="1"/>
    <col min="3" max="3" width="13.125" style="88" customWidth="1"/>
    <col min="4" max="4" width="12.875" style="88" customWidth="1"/>
    <col min="5" max="5" width="13.875" style="98" customWidth="1"/>
    <col min="6" max="6" width="13.625" style="98" customWidth="1"/>
    <col min="7" max="7" width="13.125" style="98" customWidth="1"/>
    <col min="8" max="8" width="12.75" style="86" customWidth="1"/>
    <col min="9" max="9" width="11.25" style="86" customWidth="1"/>
    <col min="10" max="10" width="12.25" style="86" customWidth="1"/>
    <col min="11" max="11" width="9.5" style="86" bestFit="1" customWidth="1"/>
    <col min="12" max="12" width="10.75" style="85" customWidth="1"/>
    <col min="13" max="13" width="11.875" style="85" customWidth="1"/>
    <col min="14" max="16384" width="9" style="85"/>
  </cols>
  <sheetData>
    <row r="1" spans="1:13" ht="15" customHeight="1">
      <c r="A1" s="105"/>
      <c r="B1" s="105"/>
      <c r="C1" s="814"/>
      <c r="D1" s="814"/>
      <c r="E1" s="814"/>
      <c r="F1" s="814"/>
      <c r="G1" s="814"/>
      <c r="H1" s="105"/>
      <c r="I1" s="106"/>
      <c r="J1" s="106"/>
      <c r="K1" s="106"/>
    </row>
    <row r="2" spans="1:13" ht="27" customHeight="1">
      <c r="A2" s="801" t="s">
        <v>914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</row>
    <row r="3" spans="1:13" s="86" customFormat="1" ht="30.75" customHeight="1">
      <c r="A3" s="802" t="s">
        <v>724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</row>
    <row r="4" spans="1:13" s="86" customFormat="1" ht="21" customHeight="1">
      <c r="A4" s="803" t="s">
        <v>725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3" s="86" customFormat="1" ht="19.5" customHeight="1">
      <c r="A5" s="803" t="s">
        <v>739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</row>
    <row r="6" spans="1:13" s="517" customFormat="1" ht="39.75" customHeight="1">
      <c r="A6" s="804" t="s">
        <v>728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</row>
    <row r="7" spans="1:13" s="86" customFormat="1" ht="21.75" customHeight="1">
      <c r="A7" s="446" t="s">
        <v>620</v>
      </c>
      <c r="B7" s="442"/>
      <c r="C7" s="442"/>
      <c r="D7" s="152"/>
      <c r="E7" s="152"/>
      <c r="F7" s="518"/>
      <c r="G7" s="152"/>
      <c r="H7" s="87"/>
    </row>
    <row r="8" spans="1:13" s="86" customFormat="1" ht="21.75" customHeight="1">
      <c r="A8" s="446"/>
      <c r="B8" s="442"/>
      <c r="C8" s="442"/>
      <c r="D8" s="152"/>
      <c r="E8" s="152"/>
      <c r="F8" s="518"/>
      <c r="G8" s="152"/>
      <c r="H8" s="87"/>
    </row>
    <row r="9" spans="1:13" ht="28.5" customHeight="1">
      <c r="A9" s="800" t="s">
        <v>13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</row>
    <row r="10" spans="1:13" ht="17.25" customHeight="1">
      <c r="A10" s="244"/>
      <c r="B10" s="244"/>
      <c r="C10" s="244"/>
      <c r="D10" s="244"/>
      <c r="E10" s="244"/>
      <c r="F10" s="244"/>
      <c r="G10" s="244"/>
      <c r="H10" s="522"/>
      <c r="M10" s="522">
        <v>43892</v>
      </c>
    </row>
    <row r="11" spans="1:13" s="153" customFormat="1" ht="26.25" customHeight="1">
      <c r="A11" s="825" t="s">
        <v>723</v>
      </c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</row>
    <row r="12" spans="1:13" s="674" customFormat="1" ht="15" customHeight="1">
      <c r="A12" s="805" t="s">
        <v>537</v>
      </c>
      <c r="B12" s="806" t="s">
        <v>60</v>
      </c>
      <c r="C12" s="805" t="s">
        <v>738</v>
      </c>
      <c r="D12" s="805"/>
      <c r="E12" s="805"/>
      <c r="F12" s="805" t="s">
        <v>556</v>
      </c>
      <c r="G12" s="805"/>
      <c r="H12" s="805" t="s">
        <v>733</v>
      </c>
      <c r="I12" s="805"/>
      <c r="J12" s="805"/>
      <c r="K12" s="805" t="s">
        <v>734</v>
      </c>
      <c r="L12" s="805"/>
      <c r="M12" s="806" t="s">
        <v>735</v>
      </c>
    </row>
    <row r="13" spans="1:13" s="674" customFormat="1" ht="15" customHeight="1">
      <c r="A13" s="808"/>
      <c r="B13" s="807"/>
      <c r="C13" s="808" t="s">
        <v>737</v>
      </c>
      <c r="D13" s="808"/>
      <c r="E13" s="808"/>
      <c r="F13" s="807" t="s">
        <v>736</v>
      </c>
      <c r="G13" s="807"/>
      <c r="H13" s="808" t="s">
        <v>737</v>
      </c>
      <c r="I13" s="808"/>
      <c r="J13" s="808"/>
      <c r="K13" s="807"/>
      <c r="L13" s="807"/>
      <c r="M13" s="807"/>
    </row>
    <row r="14" spans="1:13" s="675" customFormat="1" ht="21.6" customHeight="1">
      <c r="A14" s="754" t="s">
        <v>786</v>
      </c>
      <c r="B14" s="755" t="s">
        <v>797</v>
      </c>
      <c r="C14" s="756">
        <v>43889</v>
      </c>
      <c r="D14" s="757" t="s">
        <v>561</v>
      </c>
      <c r="E14" s="758">
        <v>0.5</v>
      </c>
      <c r="F14" s="759">
        <v>43891</v>
      </c>
      <c r="G14" s="760" t="s">
        <v>540</v>
      </c>
      <c r="H14" s="756">
        <v>43890</v>
      </c>
      <c r="I14" s="757" t="s">
        <v>541</v>
      </c>
      <c r="J14" s="758">
        <v>0.58333333333333304</v>
      </c>
      <c r="K14" s="759">
        <v>43892</v>
      </c>
      <c r="L14" s="760" t="s">
        <v>542</v>
      </c>
      <c r="M14" s="759">
        <v>43896</v>
      </c>
    </row>
    <row r="15" spans="1:13" s="675" customFormat="1" ht="21.6" customHeight="1">
      <c r="A15" s="760" t="s">
        <v>792</v>
      </c>
      <c r="B15" s="755" t="s">
        <v>782</v>
      </c>
      <c r="C15" s="756">
        <v>43889</v>
      </c>
      <c r="D15" s="757" t="s">
        <v>561</v>
      </c>
      <c r="E15" s="758">
        <v>0.999305555555556</v>
      </c>
      <c r="F15" s="759">
        <v>43891</v>
      </c>
      <c r="G15" s="761" t="s">
        <v>540</v>
      </c>
      <c r="H15" s="756"/>
      <c r="I15" s="757"/>
      <c r="J15" s="758"/>
      <c r="K15" s="759">
        <v>43892</v>
      </c>
      <c r="L15" s="761" t="s">
        <v>542</v>
      </c>
      <c r="M15" s="759">
        <v>43896</v>
      </c>
    </row>
    <row r="16" spans="1:13" s="675" customFormat="1" ht="21.6" customHeight="1">
      <c r="A16" s="760" t="s">
        <v>787</v>
      </c>
      <c r="B16" s="755" t="s">
        <v>808</v>
      </c>
      <c r="C16" s="749"/>
      <c r="D16" s="750"/>
      <c r="E16" s="751"/>
      <c r="F16" s="752"/>
      <c r="G16" s="753"/>
      <c r="H16" s="756">
        <v>43888</v>
      </c>
      <c r="I16" s="757" t="s">
        <v>577</v>
      </c>
      <c r="J16" s="758">
        <v>0.16666666666666699</v>
      </c>
      <c r="K16" s="759">
        <v>43891</v>
      </c>
      <c r="L16" s="761" t="s">
        <v>540</v>
      </c>
      <c r="M16" s="759">
        <v>43896</v>
      </c>
    </row>
    <row r="17" spans="1:13" s="675" customFormat="1" ht="21.6" customHeight="1">
      <c r="A17" s="760" t="s">
        <v>765</v>
      </c>
      <c r="B17" s="755" t="s">
        <v>782</v>
      </c>
      <c r="C17" s="744">
        <v>43890</v>
      </c>
      <c r="D17" s="745" t="s">
        <v>541</v>
      </c>
      <c r="E17" s="746">
        <v>0.75</v>
      </c>
      <c r="F17" s="747">
        <v>43893</v>
      </c>
      <c r="G17" s="748" t="s">
        <v>764</v>
      </c>
      <c r="H17" s="756"/>
      <c r="I17" s="762"/>
      <c r="J17" s="763"/>
      <c r="K17" s="759">
        <v>43893</v>
      </c>
      <c r="L17" s="762" t="s">
        <v>764</v>
      </c>
      <c r="M17" s="759">
        <v>43898</v>
      </c>
    </row>
    <row r="18" spans="1:13" s="675" customFormat="1" ht="21.6" customHeight="1">
      <c r="A18" s="760" t="s">
        <v>789</v>
      </c>
      <c r="B18" s="755" t="s">
        <v>809</v>
      </c>
      <c r="C18" s="756">
        <v>40964</v>
      </c>
      <c r="D18" s="757" t="s">
        <v>542</v>
      </c>
      <c r="E18" s="758">
        <v>0.999305555555556</v>
      </c>
      <c r="F18" s="759">
        <v>43894</v>
      </c>
      <c r="G18" s="761" t="s">
        <v>547</v>
      </c>
      <c r="H18" s="756">
        <v>43894</v>
      </c>
      <c r="I18" s="757" t="s">
        <v>547</v>
      </c>
      <c r="J18" s="758">
        <v>0.375</v>
      </c>
      <c r="K18" s="759">
        <v>43895</v>
      </c>
      <c r="L18" s="761" t="s">
        <v>577</v>
      </c>
      <c r="M18" s="759">
        <v>43899</v>
      </c>
    </row>
    <row r="19" spans="1:13" s="675" customFormat="1" ht="21.6" customHeight="1">
      <c r="A19" s="760" t="s">
        <v>790</v>
      </c>
      <c r="B19" s="755" t="s">
        <v>810</v>
      </c>
      <c r="C19" s="756">
        <v>43895</v>
      </c>
      <c r="D19" s="757" t="s">
        <v>577</v>
      </c>
      <c r="E19" s="758">
        <v>0.5</v>
      </c>
      <c r="F19" s="759">
        <v>43896</v>
      </c>
      <c r="G19" s="761" t="s">
        <v>561</v>
      </c>
      <c r="H19" s="756">
        <v>43896</v>
      </c>
      <c r="I19" s="757" t="s">
        <v>561</v>
      </c>
      <c r="J19" s="758">
        <v>0.29166666666666702</v>
      </c>
      <c r="K19" s="759">
        <v>43897</v>
      </c>
      <c r="L19" s="761" t="s">
        <v>541</v>
      </c>
      <c r="M19" s="759">
        <v>43902</v>
      </c>
    </row>
    <row r="20" spans="1:13" s="675" customFormat="1" ht="21.6" customHeight="1">
      <c r="A20" s="754" t="s">
        <v>791</v>
      </c>
      <c r="B20" s="755" t="s">
        <v>797</v>
      </c>
      <c r="C20" s="756">
        <v>43896</v>
      </c>
      <c r="D20" s="757" t="s">
        <v>561</v>
      </c>
      <c r="E20" s="758">
        <v>0.5</v>
      </c>
      <c r="F20" s="759">
        <v>43898</v>
      </c>
      <c r="G20" s="760" t="s">
        <v>540</v>
      </c>
      <c r="H20" s="756">
        <v>43897</v>
      </c>
      <c r="I20" s="757" t="s">
        <v>541</v>
      </c>
      <c r="J20" s="758">
        <v>0.58333333333333304</v>
      </c>
      <c r="K20" s="759">
        <v>43899</v>
      </c>
      <c r="L20" s="760" t="s">
        <v>542</v>
      </c>
      <c r="M20" s="759">
        <v>43903</v>
      </c>
    </row>
    <row r="21" spans="1:13" s="675" customFormat="1" ht="21.6" customHeight="1">
      <c r="A21" s="760" t="s">
        <v>793</v>
      </c>
      <c r="B21" s="755" t="s">
        <v>811</v>
      </c>
      <c r="C21" s="749"/>
      <c r="D21" s="750"/>
      <c r="E21" s="751"/>
      <c r="F21" s="752"/>
      <c r="G21" s="753"/>
      <c r="H21" s="756">
        <v>43895</v>
      </c>
      <c r="I21" s="757" t="s">
        <v>577</v>
      </c>
      <c r="J21" s="758">
        <v>0.16666666666666699</v>
      </c>
      <c r="K21" s="759">
        <v>43898</v>
      </c>
      <c r="L21" s="761" t="s">
        <v>540</v>
      </c>
      <c r="M21" s="759">
        <v>43903</v>
      </c>
    </row>
    <row r="22" spans="1:13" s="675" customFormat="1" ht="21.6" customHeight="1">
      <c r="A22" s="760" t="s">
        <v>794</v>
      </c>
      <c r="B22" s="755" t="s">
        <v>812</v>
      </c>
      <c r="C22" s="756">
        <v>40605</v>
      </c>
      <c r="D22" s="757" t="s">
        <v>542</v>
      </c>
      <c r="E22" s="758">
        <v>0.999305555555556</v>
      </c>
      <c r="F22" s="759">
        <v>43901</v>
      </c>
      <c r="G22" s="761" t="s">
        <v>547</v>
      </c>
      <c r="H22" s="756">
        <v>43901</v>
      </c>
      <c r="I22" s="757" t="s">
        <v>547</v>
      </c>
      <c r="J22" s="758">
        <v>0.375</v>
      </c>
      <c r="K22" s="759">
        <v>43902</v>
      </c>
      <c r="L22" s="761" t="s">
        <v>577</v>
      </c>
      <c r="M22" s="759">
        <v>43906</v>
      </c>
    </row>
    <row r="23" spans="1:13" s="675" customFormat="1" ht="21.6" customHeight="1">
      <c r="A23" s="760" t="s">
        <v>795</v>
      </c>
      <c r="B23" s="755" t="s">
        <v>813</v>
      </c>
      <c r="C23" s="756">
        <v>43902</v>
      </c>
      <c r="D23" s="757" t="s">
        <v>577</v>
      </c>
      <c r="E23" s="758">
        <v>0.5</v>
      </c>
      <c r="F23" s="759">
        <v>43903</v>
      </c>
      <c r="G23" s="761" t="s">
        <v>561</v>
      </c>
      <c r="H23" s="756">
        <v>43903</v>
      </c>
      <c r="I23" s="757" t="s">
        <v>561</v>
      </c>
      <c r="J23" s="758">
        <v>0.29166666666666702</v>
      </c>
      <c r="K23" s="759">
        <v>43904</v>
      </c>
      <c r="L23" s="761" t="s">
        <v>541</v>
      </c>
      <c r="M23" s="759">
        <v>43909</v>
      </c>
    </row>
    <row r="24" spans="1:13" s="675" customFormat="1" ht="21.6" customHeight="1">
      <c r="A24" s="760" t="s">
        <v>796</v>
      </c>
      <c r="B24" s="755" t="s">
        <v>814</v>
      </c>
      <c r="C24" s="756">
        <v>43903</v>
      </c>
      <c r="D24" s="757" t="s">
        <v>561</v>
      </c>
      <c r="E24" s="758">
        <v>0.5</v>
      </c>
      <c r="F24" s="759">
        <v>43905</v>
      </c>
      <c r="G24" s="760" t="s">
        <v>540</v>
      </c>
      <c r="H24" s="756">
        <v>43904</v>
      </c>
      <c r="I24" s="757" t="s">
        <v>541</v>
      </c>
      <c r="J24" s="758">
        <v>0.58333333333333304</v>
      </c>
      <c r="K24" s="759">
        <v>43906</v>
      </c>
      <c r="L24" s="760" t="s">
        <v>542</v>
      </c>
      <c r="M24" s="759">
        <v>43910</v>
      </c>
    </row>
    <row r="25" spans="1:13" s="675" customFormat="1" ht="21.6" customHeight="1">
      <c r="A25" s="760" t="s">
        <v>798</v>
      </c>
      <c r="B25" s="755" t="s">
        <v>815</v>
      </c>
      <c r="C25" s="749"/>
      <c r="D25" s="750"/>
      <c r="E25" s="751"/>
      <c r="F25" s="752"/>
      <c r="G25" s="753"/>
      <c r="H25" s="756">
        <v>43902</v>
      </c>
      <c r="I25" s="757" t="s">
        <v>577</v>
      </c>
      <c r="J25" s="758">
        <v>0.16666666666666699</v>
      </c>
      <c r="K25" s="759">
        <v>43905</v>
      </c>
      <c r="L25" s="761" t="s">
        <v>540</v>
      </c>
      <c r="M25" s="759">
        <v>43910</v>
      </c>
    </row>
    <row r="26" spans="1:13" s="675" customFormat="1" ht="21.6" customHeight="1">
      <c r="A26" s="760" t="s">
        <v>799</v>
      </c>
      <c r="B26" s="755" t="s">
        <v>816</v>
      </c>
      <c r="C26" s="756">
        <v>40246</v>
      </c>
      <c r="D26" s="757" t="s">
        <v>542</v>
      </c>
      <c r="E26" s="758">
        <v>0.999305555555556</v>
      </c>
      <c r="F26" s="759">
        <v>43908</v>
      </c>
      <c r="G26" s="761" t="s">
        <v>547</v>
      </c>
      <c r="H26" s="756">
        <v>43908</v>
      </c>
      <c r="I26" s="757" t="s">
        <v>547</v>
      </c>
      <c r="J26" s="758">
        <v>0.375</v>
      </c>
      <c r="K26" s="759">
        <v>43909</v>
      </c>
      <c r="L26" s="761" t="s">
        <v>577</v>
      </c>
      <c r="M26" s="759">
        <v>43913</v>
      </c>
    </row>
    <row r="27" spans="1:13" s="675" customFormat="1" ht="21.6" customHeight="1">
      <c r="A27" s="760" t="s">
        <v>800</v>
      </c>
      <c r="B27" s="755" t="s">
        <v>817</v>
      </c>
      <c r="C27" s="756">
        <v>43909</v>
      </c>
      <c r="D27" s="757" t="s">
        <v>577</v>
      </c>
      <c r="E27" s="758">
        <v>0.5</v>
      </c>
      <c r="F27" s="759">
        <v>43910</v>
      </c>
      <c r="G27" s="761" t="s">
        <v>561</v>
      </c>
      <c r="H27" s="756">
        <v>43910</v>
      </c>
      <c r="I27" s="757" t="s">
        <v>561</v>
      </c>
      <c r="J27" s="758">
        <v>0.29166666666666702</v>
      </c>
      <c r="K27" s="759">
        <v>43911</v>
      </c>
      <c r="L27" s="761" t="s">
        <v>541</v>
      </c>
      <c r="M27" s="759">
        <v>43916</v>
      </c>
    </row>
    <row r="28" spans="1:13" s="675" customFormat="1" ht="21.6" customHeight="1">
      <c r="A28" s="760" t="s">
        <v>801</v>
      </c>
      <c r="B28" s="755" t="s">
        <v>814</v>
      </c>
      <c r="C28" s="756">
        <v>43910</v>
      </c>
      <c r="D28" s="757" t="s">
        <v>561</v>
      </c>
      <c r="E28" s="758">
        <v>0.5</v>
      </c>
      <c r="F28" s="759">
        <v>43912</v>
      </c>
      <c r="G28" s="760" t="s">
        <v>540</v>
      </c>
      <c r="H28" s="756">
        <v>43911</v>
      </c>
      <c r="I28" s="757" t="s">
        <v>541</v>
      </c>
      <c r="J28" s="758">
        <v>0.58333333333333304</v>
      </c>
      <c r="K28" s="759">
        <v>43913</v>
      </c>
      <c r="L28" s="760" t="s">
        <v>542</v>
      </c>
      <c r="M28" s="759">
        <v>43917</v>
      </c>
    </row>
    <row r="29" spans="1:13" s="675" customFormat="1" ht="21.6" customHeight="1">
      <c r="A29" s="760" t="s">
        <v>802</v>
      </c>
      <c r="B29" s="755" t="s">
        <v>818</v>
      </c>
      <c r="C29" s="749"/>
      <c r="D29" s="750"/>
      <c r="E29" s="751"/>
      <c r="F29" s="752"/>
      <c r="G29" s="753"/>
      <c r="H29" s="756">
        <v>43909</v>
      </c>
      <c r="I29" s="757" t="s">
        <v>577</v>
      </c>
      <c r="J29" s="758">
        <v>0.16666666666666699</v>
      </c>
      <c r="K29" s="759">
        <v>43912</v>
      </c>
      <c r="L29" s="761" t="s">
        <v>540</v>
      </c>
      <c r="M29" s="759">
        <v>43917</v>
      </c>
    </row>
    <row r="30" spans="1:13" s="675" customFormat="1" ht="21.6" customHeight="1">
      <c r="A30" s="760" t="s">
        <v>805</v>
      </c>
      <c r="B30" s="755" t="s">
        <v>819</v>
      </c>
      <c r="C30" s="756">
        <v>39887</v>
      </c>
      <c r="D30" s="757" t="s">
        <v>542</v>
      </c>
      <c r="E30" s="758">
        <v>0.999305555555556</v>
      </c>
      <c r="F30" s="759">
        <v>43915</v>
      </c>
      <c r="G30" s="761" t="s">
        <v>547</v>
      </c>
      <c r="H30" s="756">
        <v>43915</v>
      </c>
      <c r="I30" s="757" t="s">
        <v>547</v>
      </c>
      <c r="J30" s="758">
        <v>0.375</v>
      </c>
      <c r="K30" s="759">
        <v>43916</v>
      </c>
      <c r="L30" s="761" t="s">
        <v>577</v>
      </c>
      <c r="M30" s="759">
        <v>43920</v>
      </c>
    </row>
    <row r="31" spans="1:13" s="675" customFormat="1" ht="21.6" customHeight="1">
      <c r="A31" s="760" t="s">
        <v>785</v>
      </c>
      <c r="B31" s="755" t="s">
        <v>820</v>
      </c>
      <c r="C31" s="756">
        <v>43916</v>
      </c>
      <c r="D31" s="757" t="s">
        <v>577</v>
      </c>
      <c r="E31" s="758">
        <v>0.5</v>
      </c>
      <c r="F31" s="759">
        <v>43917</v>
      </c>
      <c r="G31" s="761" t="s">
        <v>561</v>
      </c>
      <c r="H31" s="756">
        <v>43917</v>
      </c>
      <c r="I31" s="757" t="s">
        <v>561</v>
      </c>
      <c r="J31" s="758">
        <v>0.29166666666666702</v>
      </c>
      <c r="K31" s="759">
        <v>43918</v>
      </c>
      <c r="L31" s="761" t="s">
        <v>541</v>
      </c>
      <c r="M31" s="759">
        <v>43923</v>
      </c>
    </row>
    <row r="32" spans="1:13" s="675" customFormat="1" ht="21.6" customHeight="1">
      <c r="A32" s="754" t="s">
        <v>786</v>
      </c>
      <c r="B32" s="755" t="s">
        <v>814</v>
      </c>
      <c r="C32" s="756">
        <v>43917</v>
      </c>
      <c r="D32" s="757" t="s">
        <v>561</v>
      </c>
      <c r="E32" s="758">
        <v>0.5</v>
      </c>
      <c r="F32" s="759">
        <v>43919</v>
      </c>
      <c r="G32" s="760" t="s">
        <v>540</v>
      </c>
      <c r="H32" s="756">
        <v>43918</v>
      </c>
      <c r="I32" s="757" t="s">
        <v>541</v>
      </c>
      <c r="J32" s="758">
        <v>0.58333333333333304</v>
      </c>
      <c r="K32" s="759">
        <v>43920</v>
      </c>
      <c r="L32" s="760" t="s">
        <v>542</v>
      </c>
      <c r="M32" s="759">
        <v>43924</v>
      </c>
    </row>
    <row r="33" spans="1:13" s="137" customFormat="1" ht="20.100000000000001" hidden="1" customHeight="1">
      <c r="A33" s="717" t="s">
        <v>802</v>
      </c>
      <c r="B33" s="718" t="s">
        <v>803</v>
      </c>
      <c r="C33" s="719"/>
      <c r="D33" s="720"/>
      <c r="E33" s="721"/>
      <c r="F33" s="722"/>
      <c r="G33" s="723"/>
      <c r="H33" s="724">
        <v>43881</v>
      </c>
      <c r="I33" s="725" t="s">
        <v>577</v>
      </c>
      <c r="J33" s="726">
        <v>0.16666666666666699</v>
      </c>
      <c r="K33" s="727">
        <v>43884</v>
      </c>
      <c r="L33" s="728" t="s">
        <v>540</v>
      </c>
      <c r="M33" s="727">
        <v>43889</v>
      </c>
    </row>
    <row r="34" spans="1:13" s="137" customFormat="1" ht="20.100000000000001" hidden="1" customHeight="1">
      <c r="A34" s="729" t="s">
        <v>788</v>
      </c>
      <c r="B34" s="730" t="s">
        <v>804</v>
      </c>
      <c r="C34" s="731">
        <v>43883</v>
      </c>
      <c r="D34" s="732" t="s">
        <v>541</v>
      </c>
      <c r="E34" s="733">
        <v>0.75</v>
      </c>
      <c r="F34" s="734">
        <v>43886</v>
      </c>
      <c r="G34" s="735" t="s">
        <v>764</v>
      </c>
      <c r="H34" s="731"/>
      <c r="I34" s="735"/>
      <c r="J34" s="743"/>
      <c r="K34" s="734">
        <v>43886</v>
      </c>
      <c r="L34" s="735" t="s">
        <v>764</v>
      </c>
      <c r="M34" s="734">
        <v>43891</v>
      </c>
    </row>
    <row r="35" spans="1:13" s="137" customFormat="1" ht="20.100000000000001" hidden="1" customHeight="1">
      <c r="A35" s="736" t="s">
        <v>805</v>
      </c>
      <c r="B35" s="737" t="s">
        <v>806</v>
      </c>
      <c r="C35" s="738">
        <v>41323</v>
      </c>
      <c r="D35" s="739" t="s">
        <v>542</v>
      </c>
      <c r="E35" s="740">
        <v>0.999305555555556</v>
      </c>
      <c r="F35" s="741">
        <v>43887</v>
      </c>
      <c r="G35" s="742" t="s">
        <v>547</v>
      </c>
      <c r="H35" s="738">
        <v>43887</v>
      </c>
      <c r="I35" s="739" t="s">
        <v>547</v>
      </c>
      <c r="J35" s="740">
        <v>0.375</v>
      </c>
      <c r="K35" s="741">
        <v>43888</v>
      </c>
      <c r="L35" s="742" t="s">
        <v>577</v>
      </c>
      <c r="M35" s="741">
        <v>43892</v>
      </c>
    </row>
    <row r="36" spans="1:13" s="137" customFormat="1" ht="20.100000000000001" hidden="1" customHeight="1">
      <c r="A36" s="696" t="s">
        <v>785</v>
      </c>
      <c r="B36" s="697" t="s">
        <v>807</v>
      </c>
      <c r="C36" s="698">
        <v>43888</v>
      </c>
      <c r="D36" s="699" t="s">
        <v>577</v>
      </c>
      <c r="E36" s="700">
        <v>0.5</v>
      </c>
      <c r="F36" s="701">
        <v>43889</v>
      </c>
      <c r="G36" s="702" t="s">
        <v>561</v>
      </c>
      <c r="H36" s="698">
        <v>43889</v>
      </c>
      <c r="I36" s="699" t="s">
        <v>561</v>
      </c>
      <c r="J36" s="700">
        <v>0.29166666666666702</v>
      </c>
      <c r="K36" s="701">
        <v>43890</v>
      </c>
      <c r="L36" s="702" t="s">
        <v>541</v>
      </c>
      <c r="M36" s="701">
        <v>43895</v>
      </c>
    </row>
    <row r="37" spans="1:13" s="137" customFormat="1" ht="20.100000000000001" hidden="1" customHeight="1">
      <c r="A37" s="703" t="s">
        <v>786</v>
      </c>
      <c r="B37" s="704" t="s">
        <v>797</v>
      </c>
      <c r="C37" s="705">
        <v>43889</v>
      </c>
      <c r="D37" s="706" t="s">
        <v>561</v>
      </c>
      <c r="E37" s="707">
        <v>0.5</v>
      </c>
      <c r="F37" s="708">
        <v>43891</v>
      </c>
      <c r="G37" s="709" t="s">
        <v>540</v>
      </c>
      <c r="H37" s="705">
        <v>43890</v>
      </c>
      <c r="I37" s="706" t="s">
        <v>541</v>
      </c>
      <c r="J37" s="707">
        <v>0.58333333333333304</v>
      </c>
      <c r="K37" s="708">
        <v>43892</v>
      </c>
      <c r="L37" s="709" t="s">
        <v>542</v>
      </c>
      <c r="M37" s="708">
        <v>43896</v>
      </c>
    </row>
    <row r="38" spans="1:13" s="137" customFormat="1" ht="20.100000000000001" hidden="1" customHeight="1">
      <c r="A38" s="710" t="s">
        <v>792</v>
      </c>
      <c r="B38" s="711" t="s">
        <v>782</v>
      </c>
      <c r="C38" s="712">
        <v>43889</v>
      </c>
      <c r="D38" s="713" t="s">
        <v>561</v>
      </c>
      <c r="E38" s="714">
        <v>0.999305555555556</v>
      </c>
      <c r="F38" s="715">
        <v>43891</v>
      </c>
      <c r="G38" s="716" t="s">
        <v>540</v>
      </c>
      <c r="H38" s="712"/>
      <c r="I38" s="713"/>
      <c r="J38" s="714"/>
      <c r="K38" s="715">
        <v>43892</v>
      </c>
      <c r="L38" s="716" t="s">
        <v>542</v>
      </c>
      <c r="M38" s="715">
        <v>43896</v>
      </c>
    </row>
    <row r="39" spans="1:13" s="137" customFormat="1" ht="20.100000000000001" hidden="1" customHeight="1">
      <c r="A39" s="717" t="s">
        <v>787</v>
      </c>
      <c r="B39" s="718" t="s">
        <v>808</v>
      </c>
      <c r="C39" s="719"/>
      <c r="D39" s="720"/>
      <c r="E39" s="721"/>
      <c r="F39" s="722"/>
      <c r="G39" s="723"/>
      <c r="H39" s="724">
        <v>43888</v>
      </c>
      <c r="I39" s="725" t="s">
        <v>577</v>
      </c>
      <c r="J39" s="726">
        <v>0.16666666666666699</v>
      </c>
      <c r="K39" s="727">
        <v>43891</v>
      </c>
      <c r="L39" s="728" t="s">
        <v>540</v>
      </c>
      <c r="M39" s="727">
        <v>43896</v>
      </c>
    </row>
    <row r="40" spans="1:13" s="137" customFormat="1" ht="20.100000000000001" hidden="1" customHeight="1">
      <c r="A40" s="729" t="s">
        <v>765</v>
      </c>
      <c r="B40" s="730" t="s">
        <v>782</v>
      </c>
      <c r="C40" s="731">
        <v>43890</v>
      </c>
      <c r="D40" s="732" t="s">
        <v>541</v>
      </c>
      <c r="E40" s="733">
        <v>0.75</v>
      </c>
      <c r="F40" s="734">
        <v>43893</v>
      </c>
      <c r="G40" s="735" t="s">
        <v>764</v>
      </c>
      <c r="H40" s="731"/>
      <c r="I40" s="735"/>
      <c r="J40" s="743"/>
      <c r="K40" s="734">
        <v>43893</v>
      </c>
      <c r="L40" s="735" t="s">
        <v>764</v>
      </c>
      <c r="M40" s="734">
        <v>43898</v>
      </c>
    </row>
    <row r="41" spans="1:13" s="137" customFormat="1" ht="20.100000000000001" hidden="1" customHeight="1">
      <c r="A41" s="736" t="s">
        <v>789</v>
      </c>
      <c r="B41" s="737" t="s">
        <v>809</v>
      </c>
      <c r="C41" s="738">
        <v>40964</v>
      </c>
      <c r="D41" s="739" t="s">
        <v>542</v>
      </c>
      <c r="E41" s="740">
        <v>0.999305555555556</v>
      </c>
      <c r="F41" s="741">
        <v>43894</v>
      </c>
      <c r="G41" s="742" t="s">
        <v>547</v>
      </c>
      <c r="H41" s="738">
        <v>43894</v>
      </c>
      <c r="I41" s="739" t="s">
        <v>547</v>
      </c>
      <c r="J41" s="740">
        <v>0.375</v>
      </c>
      <c r="K41" s="741">
        <v>43895</v>
      </c>
      <c r="L41" s="742" t="s">
        <v>577</v>
      </c>
      <c r="M41" s="741">
        <v>43899</v>
      </c>
    </row>
    <row r="42" spans="1:13" s="137" customFormat="1" ht="20.100000000000001" hidden="1" customHeight="1">
      <c r="A42" s="696" t="s">
        <v>790</v>
      </c>
      <c r="B42" s="697" t="s">
        <v>810</v>
      </c>
      <c r="C42" s="698">
        <v>43895</v>
      </c>
      <c r="D42" s="699" t="s">
        <v>577</v>
      </c>
      <c r="E42" s="700">
        <v>0.5</v>
      </c>
      <c r="F42" s="701">
        <v>43896</v>
      </c>
      <c r="G42" s="702" t="s">
        <v>561</v>
      </c>
      <c r="H42" s="698">
        <v>43896</v>
      </c>
      <c r="I42" s="699" t="s">
        <v>561</v>
      </c>
      <c r="J42" s="700">
        <v>0.29166666666666702</v>
      </c>
      <c r="K42" s="701">
        <v>43897</v>
      </c>
      <c r="L42" s="702" t="s">
        <v>541</v>
      </c>
      <c r="M42" s="701">
        <v>43902</v>
      </c>
    </row>
    <row r="43" spans="1:13" s="137" customFormat="1" ht="20.100000000000001" hidden="1" customHeight="1">
      <c r="A43" s="703" t="s">
        <v>791</v>
      </c>
      <c r="B43" s="704" t="s">
        <v>797</v>
      </c>
      <c r="C43" s="705">
        <v>43896</v>
      </c>
      <c r="D43" s="706" t="s">
        <v>561</v>
      </c>
      <c r="E43" s="707">
        <v>0.5</v>
      </c>
      <c r="F43" s="708">
        <v>43898</v>
      </c>
      <c r="G43" s="709" t="s">
        <v>540</v>
      </c>
      <c r="H43" s="705">
        <v>43897</v>
      </c>
      <c r="I43" s="706" t="s">
        <v>541</v>
      </c>
      <c r="J43" s="707">
        <v>0.58333333333333304</v>
      </c>
      <c r="K43" s="708">
        <v>43899</v>
      </c>
      <c r="L43" s="709" t="s">
        <v>542</v>
      </c>
      <c r="M43" s="708">
        <v>43903</v>
      </c>
    </row>
    <row r="44" spans="1:13" s="137" customFormat="1" ht="20.100000000000001" hidden="1" customHeight="1">
      <c r="A44" s="717" t="s">
        <v>793</v>
      </c>
      <c r="B44" s="718" t="s">
        <v>811</v>
      </c>
      <c r="C44" s="719"/>
      <c r="D44" s="720"/>
      <c r="E44" s="721"/>
      <c r="F44" s="722"/>
      <c r="G44" s="723"/>
      <c r="H44" s="724">
        <v>43895</v>
      </c>
      <c r="I44" s="725" t="s">
        <v>577</v>
      </c>
      <c r="J44" s="726">
        <v>0.16666666666666699</v>
      </c>
      <c r="K44" s="727">
        <v>43898</v>
      </c>
      <c r="L44" s="728" t="s">
        <v>540</v>
      </c>
      <c r="M44" s="727">
        <v>43903</v>
      </c>
    </row>
    <row r="45" spans="1:13" s="137" customFormat="1" ht="20.100000000000001" hidden="1" customHeight="1">
      <c r="A45" s="736" t="s">
        <v>794</v>
      </c>
      <c r="B45" s="737" t="s">
        <v>812</v>
      </c>
      <c r="C45" s="738">
        <v>40605</v>
      </c>
      <c r="D45" s="739" t="s">
        <v>542</v>
      </c>
      <c r="E45" s="740">
        <v>0.999305555555556</v>
      </c>
      <c r="F45" s="741">
        <v>43901</v>
      </c>
      <c r="G45" s="742" t="s">
        <v>547</v>
      </c>
      <c r="H45" s="738">
        <v>43901</v>
      </c>
      <c r="I45" s="739" t="s">
        <v>547</v>
      </c>
      <c r="J45" s="740">
        <v>0.375</v>
      </c>
      <c r="K45" s="741">
        <v>43902</v>
      </c>
      <c r="L45" s="742" t="s">
        <v>577</v>
      </c>
      <c r="M45" s="741">
        <v>43906</v>
      </c>
    </row>
    <row r="46" spans="1:13" s="137" customFormat="1" ht="20.100000000000001" hidden="1" customHeight="1">
      <c r="A46" s="696" t="s">
        <v>795</v>
      </c>
      <c r="B46" s="697" t="s">
        <v>813</v>
      </c>
      <c r="C46" s="698">
        <v>43902</v>
      </c>
      <c r="D46" s="699" t="s">
        <v>577</v>
      </c>
      <c r="E46" s="700">
        <v>0.5</v>
      </c>
      <c r="F46" s="701">
        <v>43903</v>
      </c>
      <c r="G46" s="702" t="s">
        <v>561</v>
      </c>
      <c r="H46" s="698">
        <v>43903</v>
      </c>
      <c r="I46" s="699" t="s">
        <v>561</v>
      </c>
      <c r="J46" s="700">
        <v>0.29166666666666702</v>
      </c>
      <c r="K46" s="701">
        <v>43904</v>
      </c>
      <c r="L46" s="702" t="s">
        <v>541</v>
      </c>
      <c r="M46" s="701">
        <v>43909</v>
      </c>
    </row>
    <row r="47" spans="1:13" s="137" customFormat="1" ht="20.100000000000001" hidden="1" customHeight="1">
      <c r="A47" s="709" t="s">
        <v>796</v>
      </c>
      <c r="B47" s="704" t="s">
        <v>814</v>
      </c>
      <c r="C47" s="705">
        <v>43903</v>
      </c>
      <c r="D47" s="706" t="s">
        <v>561</v>
      </c>
      <c r="E47" s="707">
        <v>0.5</v>
      </c>
      <c r="F47" s="708">
        <v>43905</v>
      </c>
      <c r="G47" s="709" t="s">
        <v>540</v>
      </c>
      <c r="H47" s="705">
        <v>43904</v>
      </c>
      <c r="I47" s="706" t="s">
        <v>541</v>
      </c>
      <c r="J47" s="707">
        <v>0.58333333333333304</v>
      </c>
      <c r="K47" s="708">
        <v>43906</v>
      </c>
      <c r="L47" s="709" t="s">
        <v>542</v>
      </c>
      <c r="M47" s="708">
        <v>43910</v>
      </c>
    </row>
    <row r="48" spans="1:13" s="137" customFormat="1" ht="20.100000000000001" hidden="1" customHeight="1">
      <c r="A48" s="717" t="s">
        <v>798</v>
      </c>
      <c r="B48" s="718" t="s">
        <v>815</v>
      </c>
      <c r="C48" s="719"/>
      <c r="D48" s="720"/>
      <c r="E48" s="721"/>
      <c r="F48" s="722"/>
      <c r="G48" s="723"/>
      <c r="H48" s="724">
        <v>43902</v>
      </c>
      <c r="I48" s="725" t="s">
        <v>577</v>
      </c>
      <c r="J48" s="726">
        <v>0.16666666666666699</v>
      </c>
      <c r="K48" s="727">
        <v>43905</v>
      </c>
      <c r="L48" s="728" t="s">
        <v>540</v>
      </c>
      <c r="M48" s="727">
        <v>43910</v>
      </c>
    </row>
    <row r="49" spans="1:13" s="137" customFormat="1" ht="20.100000000000001" hidden="1" customHeight="1">
      <c r="A49" s="736" t="s">
        <v>799</v>
      </c>
      <c r="B49" s="737" t="s">
        <v>816</v>
      </c>
      <c r="C49" s="738">
        <v>40246</v>
      </c>
      <c r="D49" s="739" t="s">
        <v>542</v>
      </c>
      <c r="E49" s="740">
        <v>0.999305555555556</v>
      </c>
      <c r="F49" s="741">
        <v>43908</v>
      </c>
      <c r="G49" s="742" t="s">
        <v>547</v>
      </c>
      <c r="H49" s="738">
        <v>43908</v>
      </c>
      <c r="I49" s="739" t="s">
        <v>547</v>
      </c>
      <c r="J49" s="740">
        <v>0.375</v>
      </c>
      <c r="K49" s="741">
        <v>43909</v>
      </c>
      <c r="L49" s="742" t="s">
        <v>577</v>
      </c>
      <c r="M49" s="741">
        <v>43913</v>
      </c>
    </row>
    <row r="50" spans="1:13" s="137" customFormat="1" ht="20.100000000000001" hidden="1" customHeight="1">
      <c r="A50" s="696" t="s">
        <v>800</v>
      </c>
      <c r="B50" s="697" t="s">
        <v>817</v>
      </c>
      <c r="C50" s="698">
        <v>43909</v>
      </c>
      <c r="D50" s="699" t="s">
        <v>577</v>
      </c>
      <c r="E50" s="700">
        <v>0.5</v>
      </c>
      <c r="F50" s="701">
        <v>43910</v>
      </c>
      <c r="G50" s="702" t="s">
        <v>561</v>
      </c>
      <c r="H50" s="698">
        <v>43910</v>
      </c>
      <c r="I50" s="699" t="s">
        <v>561</v>
      </c>
      <c r="J50" s="700">
        <v>0.29166666666666702</v>
      </c>
      <c r="K50" s="701">
        <v>43911</v>
      </c>
      <c r="L50" s="702" t="s">
        <v>541</v>
      </c>
      <c r="M50" s="701">
        <v>43916</v>
      </c>
    </row>
    <row r="51" spans="1:13" s="137" customFormat="1" ht="20.100000000000001" hidden="1" customHeight="1">
      <c r="A51" s="709" t="s">
        <v>801</v>
      </c>
      <c r="B51" s="704" t="s">
        <v>814</v>
      </c>
      <c r="C51" s="705">
        <v>43910</v>
      </c>
      <c r="D51" s="706" t="s">
        <v>561</v>
      </c>
      <c r="E51" s="707">
        <v>0.5</v>
      </c>
      <c r="F51" s="708">
        <v>43912</v>
      </c>
      <c r="G51" s="709" t="s">
        <v>540</v>
      </c>
      <c r="H51" s="705">
        <v>43911</v>
      </c>
      <c r="I51" s="706" t="s">
        <v>541</v>
      </c>
      <c r="J51" s="707">
        <v>0.58333333333333304</v>
      </c>
      <c r="K51" s="708">
        <v>43913</v>
      </c>
      <c r="L51" s="709" t="s">
        <v>542</v>
      </c>
      <c r="M51" s="708">
        <v>43917</v>
      </c>
    </row>
    <row r="52" spans="1:13" s="137" customFormat="1" ht="20.100000000000001" hidden="1" customHeight="1">
      <c r="A52" s="717" t="s">
        <v>802</v>
      </c>
      <c r="B52" s="718" t="s">
        <v>818</v>
      </c>
      <c r="C52" s="719"/>
      <c r="D52" s="720"/>
      <c r="E52" s="721"/>
      <c r="F52" s="722"/>
      <c r="G52" s="723"/>
      <c r="H52" s="724">
        <v>43909</v>
      </c>
      <c r="I52" s="725" t="s">
        <v>577</v>
      </c>
      <c r="J52" s="726">
        <v>0.16666666666666699</v>
      </c>
      <c r="K52" s="727">
        <v>43912</v>
      </c>
      <c r="L52" s="728" t="s">
        <v>540</v>
      </c>
      <c r="M52" s="727">
        <v>43917</v>
      </c>
    </row>
    <row r="53" spans="1:13" s="137" customFormat="1" ht="20.100000000000001" hidden="1" customHeight="1">
      <c r="A53" s="736" t="s">
        <v>805</v>
      </c>
      <c r="B53" s="737" t="s">
        <v>819</v>
      </c>
      <c r="C53" s="738">
        <v>39887</v>
      </c>
      <c r="D53" s="739" t="s">
        <v>542</v>
      </c>
      <c r="E53" s="740">
        <v>0.999305555555556</v>
      </c>
      <c r="F53" s="741">
        <v>43915</v>
      </c>
      <c r="G53" s="742" t="s">
        <v>547</v>
      </c>
      <c r="H53" s="738">
        <v>43915</v>
      </c>
      <c r="I53" s="739" t="s">
        <v>547</v>
      </c>
      <c r="J53" s="740">
        <v>0.375</v>
      </c>
      <c r="K53" s="741">
        <v>43916</v>
      </c>
      <c r="L53" s="742" t="s">
        <v>577</v>
      </c>
      <c r="M53" s="741">
        <v>43920</v>
      </c>
    </row>
    <row r="54" spans="1:13" s="137" customFormat="1" ht="20.100000000000001" hidden="1" customHeight="1">
      <c r="A54" s="696" t="s">
        <v>785</v>
      </c>
      <c r="B54" s="697" t="s">
        <v>820</v>
      </c>
      <c r="C54" s="698">
        <v>43916</v>
      </c>
      <c r="D54" s="699" t="s">
        <v>577</v>
      </c>
      <c r="E54" s="700">
        <v>0.5</v>
      </c>
      <c r="F54" s="701">
        <v>43917</v>
      </c>
      <c r="G54" s="702" t="s">
        <v>561</v>
      </c>
      <c r="H54" s="698">
        <v>43917</v>
      </c>
      <c r="I54" s="699" t="s">
        <v>561</v>
      </c>
      <c r="J54" s="700">
        <v>0.29166666666666702</v>
      </c>
      <c r="K54" s="701">
        <v>43918</v>
      </c>
      <c r="L54" s="702" t="s">
        <v>541</v>
      </c>
      <c r="M54" s="701">
        <v>43923</v>
      </c>
    </row>
    <row r="55" spans="1:13" s="137" customFormat="1" ht="20.100000000000001" hidden="1" customHeight="1">
      <c r="A55" s="703" t="s">
        <v>786</v>
      </c>
      <c r="B55" s="704" t="s">
        <v>814</v>
      </c>
      <c r="C55" s="705">
        <v>43917</v>
      </c>
      <c r="D55" s="706" t="s">
        <v>561</v>
      </c>
      <c r="E55" s="707">
        <v>0.5</v>
      </c>
      <c r="F55" s="708">
        <v>43919</v>
      </c>
      <c r="G55" s="709" t="s">
        <v>540</v>
      </c>
      <c r="H55" s="705">
        <v>43918</v>
      </c>
      <c r="I55" s="706" t="s">
        <v>541</v>
      </c>
      <c r="J55" s="707">
        <v>0.58333333333333304</v>
      </c>
      <c r="K55" s="708">
        <v>43920</v>
      </c>
      <c r="L55" s="709" t="s">
        <v>542</v>
      </c>
      <c r="M55" s="708">
        <v>43924</v>
      </c>
    </row>
    <row r="56" spans="1:13" s="137" customFormat="1" ht="20.100000000000001" hidden="1" customHeight="1">
      <c r="A56" s="717" t="s">
        <v>787</v>
      </c>
      <c r="B56" s="718" t="s">
        <v>821</v>
      </c>
      <c r="C56" s="719"/>
      <c r="D56" s="720"/>
      <c r="E56" s="721"/>
      <c r="F56" s="722"/>
      <c r="G56" s="723"/>
      <c r="H56" s="724">
        <v>43916</v>
      </c>
      <c r="I56" s="725" t="s">
        <v>577</v>
      </c>
      <c r="J56" s="726">
        <v>0.16666666666666699</v>
      </c>
      <c r="K56" s="727">
        <v>43919</v>
      </c>
      <c r="L56" s="728" t="s">
        <v>540</v>
      </c>
      <c r="M56" s="727">
        <v>43924</v>
      </c>
    </row>
    <row r="57" spans="1:13" s="137" customFormat="1" ht="19.5" hidden="1" customHeight="1" thickBot="1">
      <c r="A57" s="696" t="s">
        <v>790</v>
      </c>
      <c r="B57" s="697" t="s">
        <v>822</v>
      </c>
      <c r="C57" s="698">
        <v>43923</v>
      </c>
      <c r="D57" s="699" t="s">
        <v>577</v>
      </c>
      <c r="E57" s="700">
        <v>0.5</v>
      </c>
      <c r="F57" s="701">
        <v>43924</v>
      </c>
      <c r="G57" s="702" t="s">
        <v>561</v>
      </c>
      <c r="H57" s="698">
        <v>43924</v>
      </c>
      <c r="I57" s="699" t="s">
        <v>561</v>
      </c>
      <c r="J57" s="700">
        <v>0.29166666666666702</v>
      </c>
      <c r="K57" s="701">
        <v>43925</v>
      </c>
      <c r="L57" s="702" t="s">
        <v>541</v>
      </c>
      <c r="M57" s="701">
        <v>43930</v>
      </c>
    </row>
    <row r="58" spans="1:13" s="137" customFormat="1" ht="19.5" hidden="1" customHeight="1">
      <c r="A58" s="486"/>
      <c r="B58" s="208"/>
      <c r="C58" s="536"/>
      <c r="D58" s="208"/>
      <c r="E58" s="537"/>
      <c r="F58" s="536"/>
      <c r="G58" s="208"/>
      <c r="H58" s="676"/>
      <c r="I58" s="676"/>
      <c r="J58" s="136"/>
    </row>
    <row r="59" spans="1:13" s="137" customFormat="1" ht="19.5" hidden="1" customHeight="1">
      <c r="A59" s="815" t="s">
        <v>558</v>
      </c>
      <c r="B59" s="816"/>
      <c r="C59" s="816"/>
      <c r="D59" s="816"/>
      <c r="E59" s="816"/>
      <c r="F59" s="816"/>
      <c r="G59" s="816"/>
      <c r="H59" s="676"/>
      <c r="I59" s="676"/>
      <c r="J59" s="136"/>
    </row>
    <row r="60" spans="1:13" s="137" customFormat="1" ht="19.5" hidden="1" customHeight="1">
      <c r="A60" s="817" t="s">
        <v>537</v>
      </c>
      <c r="B60" s="818"/>
      <c r="C60" s="821" t="s">
        <v>60</v>
      </c>
      <c r="D60" s="823" t="s">
        <v>538</v>
      </c>
      <c r="E60" s="824"/>
      <c r="F60" s="482" t="s">
        <v>539</v>
      </c>
      <c r="G60" s="515" t="s">
        <v>556</v>
      </c>
      <c r="H60" s="676"/>
      <c r="I60" s="676"/>
      <c r="J60" s="136"/>
    </row>
    <row r="61" spans="1:13" s="137" customFormat="1" ht="19.5" hidden="1" customHeight="1">
      <c r="A61" s="819"/>
      <c r="B61" s="820"/>
      <c r="C61" s="822"/>
      <c r="D61" s="516"/>
      <c r="E61" s="516"/>
      <c r="F61" s="482"/>
      <c r="G61" s="515" t="s">
        <v>557</v>
      </c>
      <c r="H61" s="676"/>
      <c r="I61" s="676"/>
      <c r="J61" s="136"/>
    </row>
    <row r="62" spans="1:13" s="137" customFormat="1" ht="19.5" hidden="1" customHeight="1">
      <c r="A62" s="809" t="s">
        <v>531</v>
      </c>
      <c r="B62" s="810"/>
      <c r="C62" s="483" t="s">
        <v>548</v>
      </c>
      <c r="D62" s="484">
        <v>42008</v>
      </c>
      <c r="E62" s="483" t="s">
        <v>542</v>
      </c>
      <c r="F62" s="485">
        <v>12</v>
      </c>
      <c r="G62" s="484" t="s">
        <v>515</v>
      </c>
      <c r="H62" s="676"/>
      <c r="I62" s="676"/>
      <c r="J62" s="136"/>
    </row>
    <row r="63" spans="1:13" s="137" customFormat="1" ht="19.5" hidden="1" customHeight="1">
      <c r="A63" s="809" t="s">
        <v>532</v>
      </c>
      <c r="B63" s="810"/>
      <c r="C63" s="483" t="s">
        <v>549</v>
      </c>
      <c r="D63" s="484">
        <v>42015</v>
      </c>
      <c r="E63" s="483" t="s">
        <v>619</v>
      </c>
      <c r="F63" s="485">
        <v>12</v>
      </c>
      <c r="G63" s="484" t="s">
        <v>515</v>
      </c>
      <c r="H63" s="676"/>
      <c r="I63" s="676"/>
      <c r="J63" s="136"/>
    </row>
    <row r="64" spans="1:13" s="137" customFormat="1" ht="19.5" hidden="1" customHeight="1">
      <c r="A64" s="809" t="s">
        <v>531</v>
      </c>
      <c r="B64" s="810"/>
      <c r="C64" s="483" t="s">
        <v>550</v>
      </c>
      <c r="D64" s="484">
        <v>42022</v>
      </c>
      <c r="E64" s="483" t="s">
        <v>542</v>
      </c>
      <c r="F64" s="485">
        <v>12</v>
      </c>
      <c r="G64" s="484" t="s">
        <v>515</v>
      </c>
      <c r="H64" s="676"/>
      <c r="I64" s="676"/>
      <c r="J64" s="136"/>
    </row>
    <row r="65" spans="1:12" s="137" customFormat="1" ht="19.5" hidden="1" customHeight="1">
      <c r="A65" s="809" t="s">
        <v>532</v>
      </c>
      <c r="B65" s="810"/>
      <c r="C65" s="483" t="s">
        <v>551</v>
      </c>
      <c r="D65" s="484">
        <v>42029</v>
      </c>
      <c r="E65" s="483" t="s">
        <v>542</v>
      </c>
      <c r="F65" s="485">
        <v>12</v>
      </c>
      <c r="G65" s="484" t="s">
        <v>515</v>
      </c>
      <c r="H65" s="676"/>
      <c r="I65" s="676"/>
      <c r="J65" s="136"/>
    </row>
    <row r="66" spans="1:12" s="137" customFormat="1" ht="19.5" hidden="1" customHeight="1">
      <c r="A66" s="809" t="s">
        <v>531</v>
      </c>
      <c r="B66" s="810"/>
      <c r="C66" s="483" t="s">
        <v>552</v>
      </c>
      <c r="D66" s="484">
        <v>42036</v>
      </c>
      <c r="E66" s="483" t="s">
        <v>542</v>
      </c>
      <c r="F66" s="485">
        <v>12</v>
      </c>
      <c r="G66" s="484" t="s">
        <v>515</v>
      </c>
      <c r="H66" s="676"/>
      <c r="I66" s="676"/>
      <c r="J66" s="136"/>
    </row>
    <row r="67" spans="1:12" s="137" customFormat="1" ht="19.5" hidden="1" customHeight="1">
      <c r="A67" s="809" t="s">
        <v>532</v>
      </c>
      <c r="B67" s="810"/>
      <c r="C67" s="483" t="s">
        <v>553</v>
      </c>
      <c r="D67" s="484">
        <v>42043</v>
      </c>
      <c r="E67" s="483" t="s">
        <v>542</v>
      </c>
      <c r="F67" s="485">
        <v>12</v>
      </c>
      <c r="G67" s="484" t="s">
        <v>515</v>
      </c>
      <c r="H67" s="676"/>
      <c r="I67" s="676"/>
      <c r="J67" s="136"/>
    </row>
    <row r="68" spans="1:12" s="137" customFormat="1" ht="19.5" hidden="1" customHeight="1">
      <c r="A68" s="809" t="s">
        <v>531</v>
      </c>
      <c r="B68" s="810"/>
      <c r="C68" s="483" t="s">
        <v>554</v>
      </c>
      <c r="D68" s="484">
        <v>42050</v>
      </c>
      <c r="E68" s="483" t="s">
        <v>542</v>
      </c>
      <c r="F68" s="485">
        <v>12</v>
      </c>
      <c r="G68" s="484" t="s">
        <v>515</v>
      </c>
      <c r="H68" s="676"/>
      <c r="I68" s="676"/>
      <c r="J68" s="136"/>
    </row>
    <row r="69" spans="1:12" s="137" customFormat="1" ht="19.5" hidden="1" customHeight="1">
      <c r="A69" s="809" t="s">
        <v>532</v>
      </c>
      <c r="B69" s="810"/>
      <c r="C69" s="483" t="s">
        <v>555</v>
      </c>
      <c r="D69" s="484">
        <v>42057</v>
      </c>
      <c r="E69" s="483" t="s">
        <v>542</v>
      </c>
      <c r="F69" s="485">
        <v>12</v>
      </c>
      <c r="G69" s="484" t="s">
        <v>515</v>
      </c>
      <c r="H69" s="676"/>
      <c r="I69" s="676"/>
      <c r="J69" s="136"/>
    </row>
    <row r="70" spans="1:12" s="137" customFormat="1" ht="19.5" hidden="1" customHeight="1">
      <c r="A70" s="486"/>
      <c r="B70" s="208"/>
      <c r="C70" s="536"/>
      <c r="D70" s="208"/>
      <c r="E70" s="537"/>
      <c r="F70" s="536"/>
      <c r="G70" s="208"/>
      <c r="H70" s="676"/>
      <c r="I70" s="676"/>
      <c r="J70" s="136"/>
    </row>
    <row r="71" spans="1:12" s="137" customFormat="1" ht="20.100000000000001" customHeight="1">
      <c r="A71" s="486"/>
      <c r="B71" s="208"/>
      <c r="C71" s="536"/>
      <c r="D71" s="208"/>
      <c r="E71" s="537"/>
      <c r="F71" s="536"/>
      <c r="G71" s="208"/>
      <c r="H71" s="676"/>
      <c r="I71" s="676"/>
      <c r="J71" s="136"/>
    </row>
    <row r="72" spans="1:12" ht="15" customHeight="1">
      <c r="A72" s="138" t="s">
        <v>20</v>
      </c>
      <c r="B72" s="139"/>
      <c r="C72" s="140"/>
      <c r="D72" s="141"/>
      <c r="E72" s="142"/>
      <c r="F72" s="142"/>
      <c r="G72" s="142"/>
      <c r="H72" s="678"/>
      <c r="I72" s="677"/>
    </row>
    <row r="73" spans="1:12" s="92" customFormat="1" ht="15" customHeight="1">
      <c r="A73" s="143" t="s">
        <v>79</v>
      </c>
      <c r="B73" s="143"/>
      <c r="C73" s="144"/>
      <c r="D73" s="145"/>
      <c r="E73" s="146"/>
      <c r="F73" s="146"/>
      <c r="G73" s="146"/>
      <c r="H73" s="147"/>
      <c r="I73" s="443"/>
      <c r="J73" s="91"/>
      <c r="K73" s="91"/>
    </row>
    <row r="74" spans="1:12" ht="15" customHeight="1">
      <c r="A74" s="138" t="s">
        <v>21</v>
      </c>
      <c r="B74" s="138"/>
      <c r="C74" s="138"/>
      <c r="D74" s="138"/>
      <c r="E74" s="138"/>
      <c r="F74" s="138"/>
      <c r="G74" s="138"/>
      <c r="H74" s="99"/>
      <c r="I74" s="444"/>
      <c r="L74" s="86"/>
    </row>
    <row r="75" spans="1:12" ht="15" customHeight="1">
      <c r="A75" s="148"/>
      <c r="B75" s="149"/>
      <c r="C75" s="149"/>
      <c r="D75" s="150"/>
      <c r="E75" s="150"/>
      <c r="F75" s="150"/>
      <c r="G75" s="150"/>
      <c r="H75" s="91"/>
      <c r="I75" s="443"/>
      <c r="L75" s="86"/>
    </row>
    <row r="76" spans="1:12" s="100" customFormat="1" ht="15" customHeight="1">
      <c r="A76" s="661" t="s">
        <v>729</v>
      </c>
      <c r="B76" s="662"/>
      <c r="C76" s="662"/>
      <c r="D76" s="662"/>
      <c r="E76" s="662"/>
      <c r="F76" s="206"/>
      <c r="G76" s="151"/>
      <c r="H76" s="94"/>
      <c r="I76" s="444"/>
      <c r="J76" s="99"/>
      <c r="K76" s="99"/>
      <c r="L76" s="99"/>
    </row>
    <row r="77" spans="1:12" s="100" customFormat="1" ht="15.75" customHeight="1">
      <c r="A77" s="661" t="s">
        <v>730</v>
      </c>
      <c r="B77" s="662"/>
      <c r="C77" s="662"/>
      <c r="D77" s="662"/>
      <c r="E77" s="662"/>
      <c r="F77" s="151"/>
      <c r="G77" s="151"/>
      <c r="H77" s="91"/>
      <c r="I77" s="443"/>
      <c r="J77" s="99"/>
      <c r="K77" s="99"/>
      <c r="L77" s="99"/>
    </row>
    <row r="78" spans="1:12" s="100" customFormat="1" ht="20.25" customHeight="1">
      <c r="A78" s="661" t="s">
        <v>731</v>
      </c>
      <c r="B78" s="662"/>
      <c r="C78" s="662"/>
      <c r="D78" s="662"/>
      <c r="E78" s="662"/>
      <c r="F78" s="86"/>
      <c r="G78" s="98"/>
      <c r="H78" s="85"/>
      <c r="I78" s="99"/>
      <c r="J78" s="99"/>
      <c r="K78" s="99"/>
      <c r="L78" s="99"/>
    </row>
    <row r="79" spans="1:12" ht="76.5" customHeight="1">
      <c r="A79" s="811" t="s">
        <v>732</v>
      </c>
      <c r="B79" s="812"/>
      <c r="C79" s="812"/>
      <c r="D79" s="812"/>
      <c r="E79" s="813"/>
      <c r="I79" s="85"/>
      <c r="J79" s="85"/>
      <c r="K79" s="85"/>
    </row>
    <row r="80" spans="1:12" ht="20.100000000000001" customHeight="1">
      <c r="A80" s="203"/>
      <c r="B80" s="204"/>
      <c r="C80" s="204"/>
      <c r="D80" s="205"/>
      <c r="E80" s="205"/>
      <c r="I80" s="85"/>
      <c r="J80" s="85"/>
      <c r="K80" s="85"/>
    </row>
    <row r="81" spans="1:11" ht="20.100000000000001" customHeight="1">
      <c r="A81" s="478" t="s">
        <v>535</v>
      </c>
      <c r="B81" s="149"/>
      <c r="C81" s="149"/>
      <c r="D81" s="150"/>
      <c r="E81" s="150"/>
      <c r="I81" s="85"/>
      <c r="J81" s="85"/>
      <c r="K81" s="85"/>
    </row>
    <row r="82" spans="1:11" ht="20.100000000000001" customHeight="1">
      <c r="A82" s="478" t="s">
        <v>324</v>
      </c>
      <c r="C82" s="86"/>
      <c r="D82" s="86"/>
      <c r="E82" s="86"/>
    </row>
  </sheetData>
  <sheetProtection algorithmName="SHA-512" hashValue="9s4epRtutjWwqRQb+XHJ5EtLvcnLTB6RywpegqFqlhorHV9rBJ8ZZnxAwEt+m/fpqQ14EyThw2nx9PcujZsh9Q==" saltValue="uEjWmUAwZITyBfUYnmwSwQ==" spinCount="100000" sheet="1" objects="1" scenarios="1"/>
  <mergeCells count="32">
    <mergeCell ref="A79:E79"/>
    <mergeCell ref="C1:G1"/>
    <mergeCell ref="A12:A13"/>
    <mergeCell ref="B12:B13"/>
    <mergeCell ref="A68:B68"/>
    <mergeCell ref="A59:G59"/>
    <mergeCell ref="A60:B61"/>
    <mergeCell ref="C60:C61"/>
    <mergeCell ref="D60:E60"/>
    <mergeCell ref="A69:B69"/>
    <mergeCell ref="A67:B67"/>
    <mergeCell ref="A63:B63"/>
    <mergeCell ref="A64:B64"/>
    <mergeCell ref="A65:B65"/>
    <mergeCell ref="A66:B66"/>
    <mergeCell ref="A11:M11"/>
    <mergeCell ref="K12:L12"/>
    <mergeCell ref="M12:M13"/>
    <mergeCell ref="H13:J13"/>
    <mergeCell ref="K13:L13"/>
    <mergeCell ref="A62:B62"/>
    <mergeCell ref="C12:E12"/>
    <mergeCell ref="F12:G12"/>
    <mergeCell ref="C13:E13"/>
    <mergeCell ref="F13:G13"/>
    <mergeCell ref="H12:J12"/>
    <mergeCell ref="A9:M9"/>
    <mergeCell ref="A2:K2"/>
    <mergeCell ref="A3:K3"/>
    <mergeCell ref="A4:K4"/>
    <mergeCell ref="A5:K5"/>
    <mergeCell ref="A6:K6"/>
  </mergeCells>
  <phoneticPr fontId="10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49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2:K92"/>
  <sheetViews>
    <sheetView view="pageBreakPreview" zoomScaleNormal="100" zoomScaleSheetLayoutView="100" workbookViewId="0">
      <selection activeCell="G97" sqref="G97"/>
    </sheetView>
  </sheetViews>
  <sheetFormatPr defaultColWidth="8" defaultRowHeight="11.25"/>
  <cols>
    <col min="1" max="1" width="1.625" style="544" customWidth="1"/>
    <col min="2" max="2" width="28.25" style="548" customWidth="1"/>
    <col min="3" max="3" width="18" style="543" customWidth="1"/>
    <col min="4" max="4" width="15.5" style="543" customWidth="1"/>
    <col min="5" max="5" width="17.5" style="548" customWidth="1"/>
    <col min="6" max="6" width="15.5" style="548" customWidth="1"/>
    <col min="7" max="7" width="17.125" style="548" customWidth="1"/>
    <col min="8" max="8" width="13" style="548" customWidth="1"/>
    <col min="9" max="9" width="12.25" style="548" customWidth="1"/>
    <col min="10" max="10" width="10.375" style="548" bestFit="1" customWidth="1"/>
    <col min="11" max="11" width="9.5" style="548" bestFit="1" customWidth="1"/>
    <col min="12" max="16384" width="8" style="544"/>
  </cols>
  <sheetData>
    <row r="2" spans="2:11">
      <c r="B2" s="542"/>
      <c r="C2" s="846"/>
      <c r="D2" s="846"/>
      <c r="E2" s="846"/>
      <c r="F2" s="543"/>
      <c r="G2" s="543"/>
      <c r="H2" s="543" t="s">
        <v>59</v>
      </c>
      <c r="I2" s="543"/>
      <c r="J2" s="543"/>
      <c r="K2" s="543"/>
    </row>
    <row r="3" spans="2:11" ht="27.75">
      <c r="B3" s="545"/>
      <c r="D3" s="982" t="s">
        <v>915</v>
      </c>
      <c r="E3" s="546"/>
      <c r="F3" s="546"/>
      <c r="G3" s="546"/>
      <c r="H3" s="546"/>
      <c r="I3" s="546"/>
      <c r="J3" s="543"/>
      <c r="K3" s="543"/>
    </row>
    <row r="4" spans="2:11" s="548" customFormat="1" ht="16.5">
      <c r="B4" s="547"/>
      <c r="D4" s="641" t="s">
        <v>751</v>
      </c>
      <c r="E4" s="642"/>
      <c r="F4" s="642"/>
      <c r="G4" s="642"/>
      <c r="H4" s="550"/>
    </row>
    <row r="5" spans="2:11" s="548" customFormat="1" ht="16.5">
      <c r="B5" s="547"/>
      <c r="D5" s="553" t="s">
        <v>701</v>
      </c>
      <c r="E5" s="642"/>
      <c r="F5" s="642"/>
      <c r="G5" s="642"/>
      <c r="H5" s="550"/>
    </row>
    <row r="6" spans="2:11" s="548" customFormat="1" ht="16.5">
      <c r="B6" s="547"/>
      <c r="D6" s="553" t="s">
        <v>702</v>
      </c>
      <c r="E6" s="642"/>
      <c r="F6" s="642"/>
      <c r="G6" s="642"/>
      <c r="H6" s="550"/>
    </row>
    <row r="7" spans="2:11" s="548" customFormat="1" ht="15.75" customHeight="1">
      <c r="B7" s="547"/>
      <c r="D7" s="553" t="s">
        <v>703</v>
      </c>
      <c r="E7" s="642"/>
      <c r="F7" s="642"/>
      <c r="G7" s="642"/>
      <c r="H7" s="550"/>
    </row>
    <row r="8" spans="2:11" s="548" customFormat="1" ht="14.25" customHeight="1">
      <c r="B8" s="552" t="s">
        <v>534</v>
      </c>
      <c r="D8" s="551"/>
      <c r="E8" s="549"/>
      <c r="F8" s="553"/>
      <c r="G8" s="550"/>
      <c r="H8" s="550"/>
    </row>
    <row r="9" spans="2:11" s="548" customFormat="1" ht="12.75" customHeight="1">
      <c r="B9" s="554"/>
      <c r="D9" s="551"/>
      <c r="E9" s="549"/>
      <c r="F9" s="553"/>
      <c r="G9" s="550"/>
      <c r="H9" s="550"/>
    </row>
    <row r="10" spans="2:11" s="548" customFormat="1" ht="18">
      <c r="B10" s="554"/>
      <c r="C10" s="555"/>
      <c r="D10" s="547"/>
      <c r="E10" s="547"/>
      <c r="F10" s="659" t="s">
        <v>290</v>
      </c>
      <c r="G10" s="441">
        <v>43875</v>
      </c>
      <c r="H10" s="556"/>
    </row>
    <row r="11" spans="2:11" ht="12.75">
      <c r="B11" s="547"/>
      <c r="C11" s="547"/>
      <c r="D11" s="547"/>
      <c r="E11" s="557"/>
      <c r="F11" s="557"/>
      <c r="G11" s="558"/>
      <c r="H11" s="556"/>
    </row>
    <row r="12" spans="2:11" ht="14.25">
      <c r="B12" s="847" t="s">
        <v>440</v>
      </c>
      <c r="C12" s="848"/>
      <c r="D12" s="848"/>
      <c r="E12" s="848"/>
      <c r="F12" s="848"/>
      <c r="G12" s="849"/>
    </row>
    <row r="13" spans="2:11" ht="19.5" customHeight="1">
      <c r="B13" s="850" t="s">
        <v>18</v>
      </c>
      <c r="C13" s="850" t="s">
        <v>19</v>
      </c>
      <c r="D13" s="852" t="s">
        <v>78</v>
      </c>
      <c r="E13" s="853"/>
      <c r="F13" s="854"/>
      <c r="G13" s="559" t="s">
        <v>22</v>
      </c>
    </row>
    <row r="14" spans="2:11" ht="28.5">
      <c r="B14" s="851"/>
      <c r="C14" s="851"/>
      <c r="D14" s="560" t="s">
        <v>439</v>
      </c>
      <c r="E14" s="561" t="s">
        <v>17</v>
      </c>
      <c r="F14" s="561" t="s">
        <v>23</v>
      </c>
      <c r="G14" s="561" t="s">
        <v>17</v>
      </c>
    </row>
    <row r="15" spans="2:11" ht="18.75">
      <c r="B15" s="679" t="s">
        <v>827</v>
      </c>
      <c r="C15" s="679" t="s">
        <v>784</v>
      </c>
      <c r="D15" s="679">
        <f t="shared" ref="D15:D19" si="0">E15-1</f>
        <v>43866</v>
      </c>
      <c r="E15" s="679">
        <f t="shared" ref="E15:E19" si="1">F15-1</f>
        <v>43867</v>
      </c>
      <c r="F15" s="679">
        <v>43868</v>
      </c>
      <c r="G15" s="679">
        <f t="shared" ref="G15:G19" si="2">+F15+3</f>
        <v>43871</v>
      </c>
    </row>
    <row r="16" spans="2:11" ht="18.75">
      <c r="B16" s="679" t="s">
        <v>828</v>
      </c>
      <c r="C16" s="679" t="s">
        <v>829</v>
      </c>
      <c r="D16" s="679">
        <f t="shared" si="0"/>
        <v>43873</v>
      </c>
      <c r="E16" s="679">
        <f t="shared" si="1"/>
        <v>43874</v>
      </c>
      <c r="F16" s="679">
        <f>+F15+7</f>
        <v>43875</v>
      </c>
      <c r="G16" s="679">
        <f t="shared" si="2"/>
        <v>43878</v>
      </c>
    </row>
    <row r="17" spans="2:9" ht="18.75">
      <c r="B17" s="679" t="s">
        <v>830</v>
      </c>
      <c r="C17" s="679" t="s">
        <v>831</v>
      </c>
      <c r="D17" s="679">
        <f t="shared" si="0"/>
        <v>43880</v>
      </c>
      <c r="E17" s="679">
        <f t="shared" si="1"/>
        <v>43881</v>
      </c>
      <c r="F17" s="679">
        <f>+F16+7</f>
        <v>43882</v>
      </c>
      <c r="G17" s="679">
        <f t="shared" si="2"/>
        <v>43885</v>
      </c>
    </row>
    <row r="18" spans="2:9" ht="18.75">
      <c r="B18" s="679" t="s">
        <v>827</v>
      </c>
      <c r="C18" s="679" t="s">
        <v>797</v>
      </c>
      <c r="D18" s="679">
        <f t="shared" si="0"/>
        <v>43887</v>
      </c>
      <c r="E18" s="679">
        <f t="shared" si="1"/>
        <v>43888</v>
      </c>
      <c r="F18" s="679">
        <f t="shared" ref="F18:F19" si="3">+F17+7</f>
        <v>43889</v>
      </c>
      <c r="G18" s="679">
        <f t="shared" si="2"/>
        <v>43892</v>
      </c>
    </row>
    <row r="19" spans="2:9" ht="18.75">
      <c r="B19" s="679" t="s">
        <v>828</v>
      </c>
      <c r="C19" s="679" t="s">
        <v>832</v>
      </c>
      <c r="D19" s="679">
        <f t="shared" si="0"/>
        <v>43894</v>
      </c>
      <c r="E19" s="679">
        <f t="shared" si="1"/>
        <v>43895</v>
      </c>
      <c r="F19" s="679">
        <f t="shared" si="3"/>
        <v>43896</v>
      </c>
      <c r="G19" s="679">
        <f t="shared" si="2"/>
        <v>43899</v>
      </c>
    </row>
    <row r="20" spans="2:9" ht="14.25" hidden="1" customHeight="1">
      <c r="B20" s="859" t="s">
        <v>441</v>
      </c>
      <c r="C20" s="860"/>
      <c r="D20" s="860"/>
      <c r="E20" s="857"/>
      <c r="F20" s="857"/>
      <c r="G20" s="857"/>
      <c r="H20" s="860"/>
      <c r="I20" s="861"/>
    </row>
    <row r="21" spans="2:9" ht="18" hidden="1" customHeight="1">
      <c r="B21" s="862" t="s">
        <v>18</v>
      </c>
      <c r="C21" s="862" t="s">
        <v>19</v>
      </c>
      <c r="D21" s="862" t="s">
        <v>78</v>
      </c>
      <c r="E21" s="862"/>
      <c r="F21" s="862"/>
      <c r="G21" s="862"/>
      <c r="H21" s="559"/>
      <c r="I21" s="559" t="s">
        <v>24</v>
      </c>
    </row>
    <row r="22" spans="2:9" ht="42.75" hidden="1">
      <c r="B22" s="862"/>
      <c r="C22" s="862"/>
      <c r="D22" s="559" t="s">
        <v>233</v>
      </c>
      <c r="E22" s="559" t="s">
        <v>17</v>
      </c>
      <c r="F22" s="562" t="s">
        <v>562</v>
      </c>
      <c r="G22" s="562" t="s">
        <v>563</v>
      </c>
      <c r="H22" s="562" t="s">
        <v>536</v>
      </c>
      <c r="I22" s="561" t="s">
        <v>17</v>
      </c>
    </row>
    <row r="23" spans="2:9" ht="15" hidden="1" customHeight="1">
      <c r="B23" s="563" t="s">
        <v>564</v>
      </c>
      <c r="C23" s="563" t="s">
        <v>671</v>
      </c>
      <c r="D23" s="564">
        <f>E23</f>
        <v>43069</v>
      </c>
      <c r="E23" s="564">
        <f>F23-1</f>
        <v>43069</v>
      </c>
      <c r="F23" s="630">
        <v>43070</v>
      </c>
      <c r="G23" s="631"/>
      <c r="H23" s="632"/>
      <c r="I23" s="564">
        <f>F23+2</f>
        <v>43072</v>
      </c>
    </row>
    <row r="24" spans="2:9" ht="15" hidden="1" customHeight="1">
      <c r="B24" s="634" t="s">
        <v>599</v>
      </c>
      <c r="C24" s="565" t="s">
        <v>672</v>
      </c>
      <c r="D24" s="564">
        <f t="shared" ref="D24:D45" si="4">E24</f>
        <v>43070</v>
      </c>
      <c r="E24" s="564">
        <f t="shared" ref="E24:E45" si="5">F24-1</f>
        <v>43070</v>
      </c>
      <c r="F24" s="567">
        <v>43071</v>
      </c>
      <c r="G24" s="567"/>
      <c r="H24" s="567"/>
      <c r="I24" s="564">
        <f t="shared" ref="I24:I44" si="6">F24+2</f>
        <v>43073</v>
      </c>
    </row>
    <row r="25" spans="2:9" ht="15" hidden="1" customHeight="1">
      <c r="B25" s="634" t="s">
        <v>419</v>
      </c>
      <c r="C25" s="565" t="s">
        <v>419</v>
      </c>
      <c r="D25" s="564"/>
      <c r="E25" s="564"/>
      <c r="F25" s="567">
        <v>43071</v>
      </c>
      <c r="G25" s="567"/>
      <c r="H25" s="567">
        <f>F25+1</f>
        <v>43072</v>
      </c>
      <c r="I25" s="564">
        <f>H25+2</f>
        <v>43074</v>
      </c>
    </row>
    <row r="26" spans="2:9" ht="15" hidden="1" customHeight="1">
      <c r="B26" s="634" t="s">
        <v>673</v>
      </c>
      <c r="C26" s="565" t="s">
        <v>674</v>
      </c>
      <c r="D26" s="564">
        <f t="shared" si="4"/>
        <v>43072</v>
      </c>
      <c r="E26" s="564">
        <f t="shared" si="5"/>
        <v>43072</v>
      </c>
      <c r="F26" s="567">
        <v>43073</v>
      </c>
      <c r="G26" s="567"/>
      <c r="H26" s="567">
        <f>F26-1</f>
        <v>43072</v>
      </c>
      <c r="I26" s="564">
        <f>F26+2</f>
        <v>43075</v>
      </c>
    </row>
    <row r="27" spans="2:9" ht="15" hidden="1" customHeight="1">
      <c r="B27" s="634" t="s">
        <v>625</v>
      </c>
      <c r="C27" s="565" t="s">
        <v>675</v>
      </c>
      <c r="D27" s="564">
        <f t="shared" si="4"/>
        <v>43072</v>
      </c>
      <c r="E27" s="564">
        <f t="shared" si="5"/>
        <v>43072</v>
      </c>
      <c r="F27" s="567">
        <v>43073</v>
      </c>
      <c r="G27" s="567"/>
      <c r="H27" s="567"/>
      <c r="I27" s="564">
        <f t="shared" si="6"/>
        <v>43075</v>
      </c>
    </row>
    <row r="28" spans="2:9" ht="15" hidden="1" customHeight="1">
      <c r="B28" s="634" t="str">
        <f>B23</f>
        <v>THANA BHUM</v>
      </c>
      <c r="C28" s="565" t="s">
        <v>676</v>
      </c>
      <c r="D28" s="564">
        <f t="shared" si="4"/>
        <v>43076</v>
      </c>
      <c r="E28" s="564">
        <f t="shared" si="5"/>
        <v>43076</v>
      </c>
      <c r="F28" s="567">
        <f>F23+7</f>
        <v>43077</v>
      </c>
      <c r="G28" s="567"/>
      <c r="H28" s="567"/>
      <c r="I28" s="564">
        <f t="shared" si="6"/>
        <v>43079</v>
      </c>
    </row>
    <row r="29" spans="2:9" ht="15" hidden="1" customHeight="1">
      <c r="B29" s="634" t="s">
        <v>663</v>
      </c>
      <c r="C29" s="565" t="s">
        <v>579</v>
      </c>
      <c r="D29" s="564">
        <f t="shared" si="4"/>
        <v>43077</v>
      </c>
      <c r="E29" s="564">
        <f t="shared" si="5"/>
        <v>43077</v>
      </c>
      <c r="F29" s="567">
        <f t="shared" ref="F29:F45" si="7">F24+7</f>
        <v>43078</v>
      </c>
      <c r="G29" s="567"/>
      <c r="H29" s="567"/>
      <c r="I29" s="564">
        <f t="shared" si="6"/>
        <v>43080</v>
      </c>
    </row>
    <row r="30" spans="2:9" ht="15" hidden="1" customHeight="1">
      <c r="B30" s="634" t="s">
        <v>621</v>
      </c>
      <c r="C30" s="565" t="s">
        <v>677</v>
      </c>
      <c r="D30" s="564">
        <f t="shared" si="4"/>
        <v>43077</v>
      </c>
      <c r="E30" s="564">
        <f t="shared" si="5"/>
        <v>43077</v>
      </c>
      <c r="F30" s="567">
        <f t="shared" si="7"/>
        <v>43078</v>
      </c>
      <c r="G30" s="567"/>
      <c r="H30" s="567">
        <f>F30+1</f>
        <v>43079</v>
      </c>
      <c r="I30" s="564">
        <f>H30+2</f>
        <v>43081</v>
      </c>
    </row>
    <row r="31" spans="2:9" ht="15" hidden="1" customHeight="1">
      <c r="B31" s="634" t="str">
        <f>B26</f>
        <v>VEGA FYNEN</v>
      </c>
      <c r="C31" s="565" t="s">
        <v>678</v>
      </c>
      <c r="D31" s="564">
        <f t="shared" si="4"/>
        <v>43079</v>
      </c>
      <c r="E31" s="564">
        <f t="shared" si="5"/>
        <v>43079</v>
      </c>
      <c r="F31" s="567">
        <f t="shared" si="7"/>
        <v>43080</v>
      </c>
      <c r="G31" s="567"/>
      <c r="H31" s="567">
        <f>F31-1</f>
        <v>43079</v>
      </c>
      <c r="I31" s="564">
        <f t="shared" si="6"/>
        <v>43082</v>
      </c>
    </row>
    <row r="32" spans="2:9" ht="15" hidden="1" customHeight="1">
      <c r="B32" s="634" t="s">
        <v>669</v>
      </c>
      <c r="C32" s="565" t="s">
        <v>679</v>
      </c>
      <c r="D32" s="564">
        <f t="shared" si="4"/>
        <v>43079</v>
      </c>
      <c r="E32" s="564">
        <f t="shared" si="5"/>
        <v>43079</v>
      </c>
      <c r="F32" s="567">
        <f t="shared" si="7"/>
        <v>43080</v>
      </c>
      <c r="G32" s="567"/>
      <c r="H32" s="567"/>
      <c r="I32" s="564">
        <f t="shared" si="6"/>
        <v>43082</v>
      </c>
    </row>
    <row r="33" spans="2:9" ht="15" hidden="1" customHeight="1">
      <c r="B33" s="634" t="str">
        <f>B28</f>
        <v>THANA BHUM</v>
      </c>
      <c r="C33" s="565" t="s">
        <v>680</v>
      </c>
      <c r="D33" s="564">
        <f t="shared" si="4"/>
        <v>43083</v>
      </c>
      <c r="E33" s="564">
        <f t="shared" si="5"/>
        <v>43083</v>
      </c>
      <c r="F33" s="567">
        <f t="shared" si="7"/>
        <v>43084</v>
      </c>
      <c r="G33" s="567"/>
      <c r="H33" s="567"/>
      <c r="I33" s="564">
        <f t="shared" si="6"/>
        <v>43086</v>
      </c>
    </row>
    <row r="34" spans="2:9" ht="15" hidden="1" customHeight="1">
      <c r="B34" s="634" t="s">
        <v>622</v>
      </c>
      <c r="C34" s="565" t="s">
        <v>681</v>
      </c>
      <c r="D34" s="564">
        <f t="shared" si="4"/>
        <v>43084</v>
      </c>
      <c r="E34" s="564">
        <f t="shared" si="5"/>
        <v>43084</v>
      </c>
      <c r="F34" s="567">
        <f t="shared" si="7"/>
        <v>43085</v>
      </c>
      <c r="G34" s="567"/>
      <c r="H34" s="568"/>
      <c r="I34" s="564">
        <f t="shared" si="6"/>
        <v>43087</v>
      </c>
    </row>
    <row r="35" spans="2:9" ht="15" hidden="1" customHeight="1">
      <c r="B35" s="634" t="s">
        <v>621</v>
      </c>
      <c r="C35" s="565" t="s">
        <v>682</v>
      </c>
      <c r="D35" s="564">
        <f t="shared" si="4"/>
        <v>43084</v>
      </c>
      <c r="E35" s="564">
        <f t="shared" si="5"/>
        <v>43084</v>
      </c>
      <c r="F35" s="567">
        <f t="shared" si="7"/>
        <v>43085</v>
      </c>
      <c r="G35" s="567"/>
      <c r="H35" s="567">
        <f>F35+1</f>
        <v>43086</v>
      </c>
      <c r="I35" s="564">
        <f>H35+2</f>
        <v>43088</v>
      </c>
    </row>
    <row r="36" spans="2:9" ht="15" hidden="1" customHeight="1">
      <c r="B36" s="634" t="str">
        <f>B31</f>
        <v>VEGA FYNEN</v>
      </c>
      <c r="C36" s="565" t="s">
        <v>683</v>
      </c>
      <c r="D36" s="564">
        <f t="shared" si="4"/>
        <v>43086</v>
      </c>
      <c r="E36" s="564">
        <f t="shared" si="5"/>
        <v>43086</v>
      </c>
      <c r="F36" s="567">
        <f t="shared" si="7"/>
        <v>43087</v>
      </c>
      <c r="G36" s="567"/>
      <c r="H36" s="569">
        <f>F36-1</f>
        <v>43086</v>
      </c>
      <c r="I36" s="564">
        <f t="shared" si="6"/>
        <v>43089</v>
      </c>
    </row>
    <row r="37" spans="2:9" ht="15" hidden="1" customHeight="1">
      <c r="B37" s="634" t="s">
        <v>670</v>
      </c>
      <c r="C37" s="565" t="s">
        <v>684</v>
      </c>
      <c r="D37" s="564">
        <f t="shared" si="4"/>
        <v>43086</v>
      </c>
      <c r="E37" s="564">
        <f t="shared" si="5"/>
        <v>43086</v>
      </c>
      <c r="F37" s="567">
        <f t="shared" si="7"/>
        <v>43087</v>
      </c>
      <c r="G37" s="567"/>
      <c r="H37" s="567"/>
      <c r="I37" s="564">
        <f t="shared" si="6"/>
        <v>43089</v>
      </c>
    </row>
    <row r="38" spans="2:9" ht="15" hidden="1" customHeight="1">
      <c r="B38" s="634" t="str">
        <f>B33</f>
        <v>THANA BHUM</v>
      </c>
      <c r="C38" s="629" t="s">
        <v>685</v>
      </c>
      <c r="D38" s="564">
        <f t="shared" si="4"/>
        <v>43090</v>
      </c>
      <c r="E38" s="564">
        <f t="shared" si="5"/>
        <v>43090</v>
      </c>
      <c r="F38" s="567">
        <f t="shared" si="7"/>
        <v>43091</v>
      </c>
      <c r="G38" s="567"/>
      <c r="H38" s="567"/>
      <c r="I38" s="564">
        <f t="shared" si="6"/>
        <v>43093</v>
      </c>
    </row>
    <row r="39" spans="2:9" ht="15" hidden="1" customHeight="1">
      <c r="B39" s="634" t="s">
        <v>646</v>
      </c>
      <c r="C39" s="565" t="s">
        <v>686</v>
      </c>
      <c r="D39" s="564">
        <f t="shared" si="4"/>
        <v>43091</v>
      </c>
      <c r="E39" s="564">
        <f t="shared" si="5"/>
        <v>43091</v>
      </c>
      <c r="F39" s="567">
        <f t="shared" si="7"/>
        <v>43092</v>
      </c>
      <c r="G39" s="567"/>
      <c r="H39" s="567"/>
      <c r="I39" s="564">
        <f t="shared" si="6"/>
        <v>43094</v>
      </c>
    </row>
    <row r="40" spans="2:9" ht="15" hidden="1" customHeight="1">
      <c r="B40" s="634" t="s">
        <v>621</v>
      </c>
      <c r="C40" s="565" t="s">
        <v>687</v>
      </c>
      <c r="D40" s="564">
        <f t="shared" si="4"/>
        <v>43091</v>
      </c>
      <c r="E40" s="564">
        <f t="shared" si="5"/>
        <v>43091</v>
      </c>
      <c r="F40" s="567">
        <f t="shared" si="7"/>
        <v>43092</v>
      </c>
      <c r="G40" s="567"/>
      <c r="H40" s="567">
        <f>F40+1</f>
        <v>43093</v>
      </c>
      <c r="I40" s="564">
        <f t="shared" si="6"/>
        <v>43094</v>
      </c>
    </row>
    <row r="41" spans="2:9" ht="15" hidden="1" customHeight="1">
      <c r="B41" s="634" t="str">
        <f>B36</f>
        <v>VEGA FYNEN</v>
      </c>
      <c r="C41" s="565" t="s">
        <v>688</v>
      </c>
      <c r="D41" s="564">
        <f t="shared" si="4"/>
        <v>43093</v>
      </c>
      <c r="E41" s="564">
        <f t="shared" si="5"/>
        <v>43093</v>
      </c>
      <c r="F41" s="567">
        <f t="shared" si="7"/>
        <v>43094</v>
      </c>
      <c r="G41" s="567"/>
      <c r="H41" s="567">
        <f>F41-1</f>
        <v>43093</v>
      </c>
      <c r="I41" s="564">
        <f t="shared" si="6"/>
        <v>43096</v>
      </c>
    </row>
    <row r="42" spans="2:9" ht="15" hidden="1" customHeight="1">
      <c r="B42" s="634" t="s">
        <v>669</v>
      </c>
      <c r="C42" s="565" t="s">
        <v>689</v>
      </c>
      <c r="D42" s="564">
        <f t="shared" si="4"/>
        <v>43093</v>
      </c>
      <c r="E42" s="564">
        <f t="shared" si="5"/>
        <v>43093</v>
      </c>
      <c r="F42" s="567">
        <f t="shared" si="7"/>
        <v>43094</v>
      </c>
      <c r="G42" s="567"/>
      <c r="H42" s="567"/>
      <c r="I42" s="564">
        <f t="shared" si="6"/>
        <v>43096</v>
      </c>
    </row>
    <row r="43" spans="2:9" ht="15" hidden="1" customHeight="1">
      <c r="B43" s="634" t="str">
        <f>B38</f>
        <v>THANA BHUM</v>
      </c>
      <c r="C43" s="565" t="s">
        <v>690</v>
      </c>
      <c r="D43" s="564">
        <f t="shared" si="4"/>
        <v>43097</v>
      </c>
      <c r="E43" s="564">
        <f t="shared" si="5"/>
        <v>43097</v>
      </c>
      <c r="F43" s="567">
        <f t="shared" si="7"/>
        <v>43098</v>
      </c>
      <c r="G43" s="567"/>
      <c r="H43" s="567"/>
      <c r="I43" s="564">
        <f t="shared" si="6"/>
        <v>43100</v>
      </c>
    </row>
    <row r="44" spans="2:9" ht="15" hidden="1" customHeight="1">
      <c r="B44" s="634" t="s">
        <v>599</v>
      </c>
      <c r="C44" s="565" t="s">
        <v>691</v>
      </c>
      <c r="D44" s="564">
        <f t="shared" si="4"/>
        <v>43098</v>
      </c>
      <c r="E44" s="564">
        <f t="shared" si="5"/>
        <v>43098</v>
      </c>
      <c r="F44" s="567">
        <f t="shared" si="7"/>
        <v>43099</v>
      </c>
      <c r="G44" s="567"/>
      <c r="H44" s="567"/>
      <c r="I44" s="564">
        <f t="shared" si="6"/>
        <v>43101</v>
      </c>
    </row>
    <row r="45" spans="2:9" ht="15" hidden="1" customHeight="1">
      <c r="B45" s="634" t="s">
        <v>621</v>
      </c>
      <c r="C45" s="565" t="s">
        <v>578</v>
      </c>
      <c r="D45" s="566">
        <f t="shared" si="4"/>
        <v>43098</v>
      </c>
      <c r="E45" s="566">
        <f t="shared" si="5"/>
        <v>43098</v>
      </c>
      <c r="F45" s="567">
        <f t="shared" si="7"/>
        <v>43099</v>
      </c>
      <c r="G45" s="567"/>
      <c r="H45" s="567">
        <f>F45+1</f>
        <v>43100</v>
      </c>
      <c r="I45" s="566">
        <f>H45+2</f>
        <v>43102</v>
      </c>
    </row>
    <row r="46" spans="2:9" ht="15">
      <c r="B46" s="570"/>
      <c r="C46" s="571"/>
      <c r="D46" s="572"/>
      <c r="E46" s="572"/>
      <c r="F46" s="573"/>
      <c r="G46" s="573"/>
      <c r="H46" s="573"/>
      <c r="I46" s="572"/>
    </row>
    <row r="47" spans="2:9" ht="14.25" hidden="1" customHeight="1">
      <c r="B47" s="864" t="s">
        <v>700</v>
      </c>
      <c r="C47" s="864"/>
      <c r="D47" s="864"/>
      <c r="E47" s="864"/>
      <c r="F47" s="864"/>
      <c r="G47" s="864"/>
      <c r="H47" s="864"/>
    </row>
    <row r="48" spans="2:9" ht="15.75" hidden="1">
      <c r="B48" s="867" t="s">
        <v>18</v>
      </c>
      <c r="C48" s="867" t="s">
        <v>19</v>
      </c>
      <c r="D48" s="855" t="s">
        <v>78</v>
      </c>
      <c r="E48" s="855"/>
      <c r="F48" s="855"/>
      <c r="G48" s="855" t="s">
        <v>722</v>
      </c>
      <c r="H48" s="855"/>
    </row>
    <row r="49" spans="2:9" ht="15.75" hidden="1">
      <c r="B49" s="868"/>
      <c r="C49" s="868"/>
      <c r="D49" s="646" t="s">
        <v>721</v>
      </c>
      <c r="E49" s="646" t="s">
        <v>704</v>
      </c>
      <c r="F49" s="646" t="s">
        <v>705</v>
      </c>
      <c r="G49" s="865" t="s">
        <v>706</v>
      </c>
      <c r="H49" s="865" t="s">
        <v>707</v>
      </c>
      <c r="I49" s="644"/>
    </row>
    <row r="50" spans="2:9" ht="15.75" hidden="1">
      <c r="B50" s="869"/>
      <c r="C50" s="869"/>
      <c r="D50" s="646" t="s">
        <v>540</v>
      </c>
      <c r="E50" s="646" t="s">
        <v>708</v>
      </c>
      <c r="F50" s="646" t="s">
        <v>561</v>
      </c>
      <c r="G50" s="866"/>
      <c r="H50" s="866"/>
      <c r="I50" s="645"/>
    </row>
    <row r="51" spans="2:9" ht="15" hidden="1" customHeight="1">
      <c r="B51" s="648" t="s">
        <v>564</v>
      </c>
      <c r="C51" s="649" t="s">
        <v>709</v>
      </c>
      <c r="D51" s="647"/>
      <c r="E51" s="650">
        <v>43357</v>
      </c>
      <c r="F51" s="653">
        <v>43357</v>
      </c>
      <c r="G51" s="655">
        <v>43359</v>
      </c>
      <c r="H51" s="655">
        <v>43360</v>
      </c>
      <c r="I51" s="644"/>
    </row>
    <row r="52" spans="2:9" ht="15" hidden="1" customHeight="1">
      <c r="B52" s="648" t="s">
        <v>699</v>
      </c>
      <c r="C52" s="649" t="s">
        <v>710</v>
      </c>
      <c r="D52" s="647"/>
      <c r="E52" s="650">
        <v>43358</v>
      </c>
      <c r="F52" s="653"/>
      <c r="G52" s="655">
        <v>43361</v>
      </c>
      <c r="H52" s="655">
        <v>43362</v>
      </c>
    </row>
    <row r="53" spans="2:9" ht="15" hidden="1" customHeight="1">
      <c r="B53" s="648" t="s">
        <v>673</v>
      </c>
      <c r="C53" s="651" t="s">
        <v>712</v>
      </c>
      <c r="D53" s="647">
        <v>43359</v>
      </c>
      <c r="E53" s="650">
        <v>43360</v>
      </c>
      <c r="F53" s="653"/>
      <c r="G53" s="655">
        <v>43362</v>
      </c>
      <c r="H53" s="655">
        <v>43363</v>
      </c>
    </row>
    <row r="54" spans="2:9" ht="15" hidden="1" customHeight="1">
      <c r="B54" s="648" t="s">
        <v>564</v>
      </c>
      <c r="C54" s="649" t="s">
        <v>711</v>
      </c>
      <c r="D54" s="647"/>
      <c r="E54" s="650">
        <v>43364</v>
      </c>
      <c r="F54" s="653">
        <v>43364</v>
      </c>
      <c r="G54" s="655">
        <v>43366</v>
      </c>
      <c r="H54" s="655">
        <v>43367</v>
      </c>
    </row>
    <row r="55" spans="2:9" ht="15" hidden="1" customHeight="1">
      <c r="B55" s="648" t="s">
        <v>622</v>
      </c>
      <c r="C55" s="651" t="s">
        <v>713</v>
      </c>
      <c r="D55" s="647"/>
      <c r="E55" s="650">
        <v>43365</v>
      </c>
      <c r="F55" s="653"/>
      <c r="G55" s="655">
        <v>43368</v>
      </c>
      <c r="H55" s="655">
        <v>43369</v>
      </c>
    </row>
    <row r="56" spans="2:9" ht="15" hidden="1" customHeight="1">
      <c r="B56" s="648" t="s">
        <v>673</v>
      </c>
      <c r="C56" s="651" t="s">
        <v>714</v>
      </c>
      <c r="D56" s="647">
        <v>43366</v>
      </c>
      <c r="E56" s="650">
        <f>E53+7</f>
        <v>43367</v>
      </c>
      <c r="F56" s="653"/>
      <c r="G56" s="655">
        <v>43338</v>
      </c>
      <c r="H56" s="655">
        <v>43339</v>
      </c>
    </row>
    <row r="57" spans="2:9" ht="15" hidden="1" customHeight="1">
      <c r="B57" s="648" t="s">
        <v>564</v>
      </c>
      <c r="C57" s="649" t="s">
        <v>715</v>
      </c>
      <c r="D57" s="647"/>
      <c r="E57" s="650">
        <v>43371</v>
      </c>
      <c r="F57" s="653">
        <v>43371</v>
      </c>
      <c r="G57" s="655">
        <v>43373</v>
      </c>
      <c r="H57" s="655">
        <v>43374</v>
      </c>
    </row>
    <row r="58" spans="2:9" ht="15" hidden="1" customHeight="1">
      <c r="B58" s="648" t="s">
        <v>646</v>
      </c>
      <c r="C58" s="649" t="s">
        <v>716</v>
      </c>
      <c r="D58" s="647"/>
      <c r="E58" s="650">
        <v>43372</v>
      </c>
      <c r="F58" s="653"/>
      <c r="G58" s="655">
        <v>43375</v>
      </c>
      <c r="H58" s="655">
        <v>43376</v>
      </c>
    </row>
    <row r="59" spans="2:9" ht="15" hidden="1" customHeight="1">
      <c r="B59" s="648" t="s">
        <v>673</v>
      </c>
      <c r="C59" s="651" t="s">
        <v>717</v>
      </c>
      <c r="D59" s="647">
        <v>43373</v>
      </c>
      <c r="E59" s="650">
        <f>E56+7</f>
        <v>43374</v>
      </c>
      <c r="F59" s="653"/>
      <c r="G59" s="655">
        <v>43345</v>
      </c>
      <c r="H59" s="655">
        <v>43346</v>
      </c>
    </row>
    <row r="60" spans="2:9" ht="15" hidden="1" customHeight="1">
      <c r="B60" s="648" t="s">
        <v>564</v>
      </c>
      <c r="C60" s="649" t="s">
        <v>718</v>
      </c>
      <c r="D60" s="647"/>
      <c r="E60" s="650">
        <v>43378</v>
      </c>
      <c r="F60" s="653">
        <v>43378</v>
      </c>
      <c r="G60" s="655">
        <v>43380</v>
      </c>
      <c r="H60" s="655">
        <v>43381</v>
      </c>
    </row>
    <row r="61" spans="2:9" ht="15" hidden="1" customHeight="1">
      <c r="B61" s="648" t="s">
        <v>599</v>
      </c>
      <c r="C61" s="649" t="s">
        <v>719</v>
      </c>
      <c r="D61" s="647"/>
      <c r="E61" s="650">
        <v>43379</v>
      </c>
      <c r="F61" s="654"/>
      <c r="G61" s="655">
        <v>43382</v>
      </c>
      <c r="H61" s="655">
        <v>43383</v>
      </c>
    </row>
    <row r="62" spans="2:9" ht="15" hidden="1" customHeight="1">
      <c r="B62" s="648" t="s">
        <v>673</v>
      </c>
      <c r="C62" s="651" t="s">
        <v>720</v>
      </c>
      <c r="D62" s="647">
        <v>43380</v>
      </c>
      <c r="E62" s="650">
        <f>E59+7</f>
        <v>43381</v>
      </c>
      <c r="F62" s="654"/>
      <c r="G62" s="655">
        <v>43352</v>
      </c>
      <c r="H62" s="655">
        <v>43353</v>
      </c>
    </row>
    <row r="63" spans="2:9" ht="15" hidden="1">
      <c r="B63" s="570"/>
      <c r="C63" s="576"/>
      <c r="D63" s="643"/>
      <c r="E63" s="643"/>
      <c r="F63" s="652"/>
      <c r="G63" s="656"/>
      <c r="H63" s="657"/>
    </row>
    <row r="64" spans="2:9" ht="14.25" hidden="1">
      <c r="B64" s="847" t="s">
        <v>443</v>
      </c>
      <c r="C64" s="848"/>
      <c r="D64" s="848"/>
      <c r="E64" s="848"/>
      <c r="F64" s="863"/>
      <c r="G64" s="849"/>
    </row>
    <row r="65" spans="2:8" ht="14.25" hidden="1">
      <c r="B65" s="850" t="s">
        <v>18</v>
      </c>
      <c r="C65" s="850" t="s">
        <v>19</v>
      </c>
      <c r="D65" s="852" t="s">
        <v>78</v>
      </c>
      <c r="E65" s="853"/>
      <c r="F65" s="854"/>
      <c r="G65" s="559" t="s">
        <v>263</v>
      </c>
    </row>
    <row r="66" spans="2:8" ht="28.5" hidden="1">
      <c r="B66" s="851"/>
      <c r="C66" s="851"/>
      <c r="D66" s="560" t="s">
        <v>439</v>
      </c>
      <c r="E66" s="561" t="s">
        <v>17</v>
      </c>
      <c r="F66" s="561" t="s">
        <v>23</v>
      </c>
      <c r="G66" s="561" t="s">
        <v>17</v>
      </c>
    </row>
    <row r="67" spans="2:8" ht="15" hidden="1" customHeight="1">
      <c r="B67" s="636" t="s">
        <v>560</v>
      </c>
      <c r="C67" s="580" t="s">
        <v>639</v>
      </c>
      <c r="D67" s="574">
        <f t="shared" ref="D67:D70" si="8">E67</f>
        <v>42889</v>
      </c>
      <c r="E67" s="574">
        <f t="shared" ref="E67:E70" si="9">F67-1</f>
        <v>42889</v>
      </c>
      <c r="F67" s="575">
        <v>42890</v>
      </c>
      <c r="G67" s="566">
        <f>F67+1</f>
        <v>42891</v>
      </c>
    </row>
    <row r="68" spans="2:8" ht="15" hidden="1" customHeight="1">
      <c r="B68" s="635" t="s">
        <v>638</v>
      </c>
      <c r="C68" s="580" t="s">
        <v>651</v>
      </c>
      <c r="D68" s="574">
        <f t="shared" si="8"/>
        <v>42896</v>
      </c>
      <c r="E68" s="574">
        <f t="shared" si="9"/>
        <v>42896</v>
      </c>
      <c r="F68" s="575">
        <f t="shared" ref="F68:F70" si="10">F67+7</f>
        <v>42897</v>
      </c>
      <c r="G68" s="566">
        <f>F68+1</f>
        <v>42898</v>
      </c>
    </row>
    <row r="69" spans="2:8" ht="15" hidden="1" customHeight="1">
      <c r="B69" s="635" t="str">
        <f>B67</f>
        <v>STARSHIP URSA</v>
      </c>
      <c r="C69" s="581" t="s">
        <v>651</v>
      </c>
      <c r="D69" s="574">
        <f t="shared" si="8"/>
        <v>42903</v>
      </c>
      <c r="E69" s="574">
        <f t="shared" si="9"/>
        <v>42903</v>
      </c>
      <c r="F69" s="575">
        <f t="shared" si="10"/>
        <v>42904</v>
      </c>
      <c r="G69" s="566">
        <f>F69+1</f>
        <v>42905</v>
      </c>
    </row>
    <row r="70" spans="2:8" ht="15" hidden="1" customHeight="1">
      <c r="B70" s="636" t="str">
        <f>B68</f>
        <v>STARSKIP LEO</v>
      </c>
      <c r="C70" s="580" t="s">
        <v>652</v>
      </c>
      <c r="D70" s="574">
        <f t="shared" si="8"/>
        <v>42910</v>
      </c>
      <c r="E70" s="574">
        <f t="shared" si="9"/>
        <v>42910</v>
      </c>
      <c r="F70" s="575">
        <f t="shared" si="10"/>
        <v>42911</v>
      </c>
      <c r="G70" s="566">
        <f>F70+1</f>
        <v>42912</v>
      </c>
    </row>
    <row r="71" spans="2:8" ht="15" hidden="1">
      <c r="B71" s="582"/>
      <c r="C71" s="583"/>
      <c r="D71" s="577"/>
      <c r="E71" s="577"/>
      <c r="F71" s="578"/>
      <c r="G71" s="579"/>
    </row>
    <row r="72" spans="2:8" ht="14.25" hidden="1">
      <c r="B72" s="847" t="s">
        <v>487</v>
      </c>
      <c r="C72" s="848"/>
      <c r="D72" s="848"/>
      <c r="E72" s="848"/>
      <c r="F72" s="848"/>
      <c r="G72" s="849"/>
    </row>
    <row r="73" spans="2:8" ht="14.25" hidden="1">
      <c r="B73" s="850" t="s">
        <v>18</v>
      </c>
      <c r="C73" s="850" t="s">
        <v>19</v>
      </c>
      <c r="D73" s="852" t="s">
        <v>78</v>
      </c>
      <c r="E73" s="853"/>
      <c r="F73" s="854"/>
      <c r="G73" s="559" t="s">
        <v>486</v>
      </c>
    </row>
    <row r="74" spans="2:8" ht="28.5" hidden="1">
      <c r="B74" s="851"/>
      <c r="C74" s="851"/>
      <c r="D74" s="560" t="s">
        <v>439</v>
      </c>
      <c r="E74" s="561" t="s">
        <v>17</v>
      </c>
      <c r="F74" s="561" t="s">
        <v>23</v>
      </c>
      <c r="G74" s="561" t="s">
        <v>17</v>
      </c>
    </row>
    <row r="75" spans="2:8" ht="15" hidden="1" customHeight="1">
      <c r="B75" s="636" t="s">
        <v>641</v>
      </c>
      <c r="C75" s="580" t="s">
        <v>642</v>
      </c>
      <c r="D75" s="574">
        <v>42889</v>
      </c>
      <c r="E75" s="574">
        <v>42889</v>
      </c>
      <c r="F75" s="575">
        <v>42890</v>
      </c>
      <c r="G75" s="566">
        <f>F75+1</f>
        <v>42891</v>
      </c>
    </row>
    <row r="76" spans="2:8" ht="15" hidden="1" customHeight="1">
      <c r="B76" s="635" t="s">
        <v>640</v>
      </c>
      <c r="C76" s="580" t="s">
        <v>653</v>
      </c>
      <c r="D76" s="574">
        <v>42896</v>
      </c>
      <c r="E76" s="574">
        <v>42896</v>
      </c>
      <c r="F76" s="575">
        <v>42897</v>
      </c>
      <c r="G76" s="566">
        <f>F76+1</f>
        <v>42898</v>
      </c>
    </row>
    <row r="77" spans="2:8" ht="16.5" hidden="1" customHeight="1">
      <c r="B77" s="635" t="s">
        <v>641</v>
      </c>
      <c r="C77" s="581" t="s">
        <v>653</v>
      </c>
      <c r="D77" s="574">
        <v>42903</v>
      </c>
      <c r="E77" s="574">
        <v>42903</v>
      </c>
      <c r="F77" s="575">
        <v>42904</v>
      </c>
      <c r="G77" s="566">
        <f>F77+1</f>
        <v>42905</v>
      </c>
    </row>
    <row r="78" spans="2:8" ht="16.5" hidden="1" customHeight="1">
      <c r="B78" s="636" t="s">
        <v>640</v>
      </c>
      <c r="C78" s="580" t="s">
        <v>654</v>
      </c>
      <c r="D78" s="574">
        <v>42910</v>
      </c>
      <c r="E78" s="574">
        <v>42910</v>
      </c>
      <c r="F78" s="575">
        <v>42911</v>
      </c>
      <c r="G78" s="566">
        <f>F78+1</f>
        <v>42912</v>
      </c>
    </row>
    <row r="79" spans="2:8" ht="16.5" hidden="1" customHeight="1">
      <c r="B79" s="584"/>
      <c r="C79" s="585"/>
      <c r="D79" s="586"/>
      <c r="E79" s="586"/>
      <c r="F79" s="587"/>
      <c r="G79" s="588"/>
    </row>
    <row r="80" spans="2:8" ht="14.25" hidden="1" customHeight="1">
      <c r="B80" s="856" t="s">
        <v>444</v>
      </c>
      <c r="C80" s="857"/>
      <c r="D80" s="857"/>
      <c r="E80" s="857"/>
      <c r="F80" s="857"/>
      <c r="G80" s="858"/>
      <c r="H80" s="589"/>
    </row>
    <row r="81" spans="2:8" ht="14.25" hidden="1">
      <c r="B81" s="850" t="s">
        <v>18</v>
      </c>
      <c r="C81" s="850" t="s">
        <v>19</v>
      </c>
      <c r="D81" s="852" t="s">
        <v>78</v>
      </c>
      <c r="E81" s="853"/>
      <c r="F81" s="854"/>
      <c r="G81" s="559" t="s">
        <v>22</v>
      </c>
      <c r="H81" s="559" t="s">
        <v>442</v>
      </c>
    </row>
    <row r="82" spans="2:8" ht="28.5" hidden="1">
      <c r="B82" s="851"/>
      <c r="C82" s="851"/>
      <c r="D82" s="560" t="s">
        <v>439</v>
      </c>
      <c r="E82" s="561" t="s">
        <v>17</v>
      </c>
      <c r="F82" s="561" t="s">
        <v>23</v>
      </c>
      <c r="G82" s="561" t="s">
        <v>17</v>
      </c>
      <c r="H82" s="561" t="s">
        <v>17</v>
      </c>
    </row>
    <row r="83" spans="2:8" ht="15" hidden="1" customHeight="1">
      <c r="B83" s="637" t="s">
        <v>580</v>
      </c>
      <c r="C83" s="590" t="s">
        <v>581</v>
      </c>
      <c r="D83" s="591" t="s">
        <v>588</v>
      </c>
      <c r="E83" s="591">
        <v>42466</v>
      </c>
      <c r="F83" s="592">
        <v>42467</v>
      </c>
      <c r="G83" s="593">
        <f>+F83+3</f>
        <v>42470</v>
      </c>
      <c r="H83" s="594">
        <f>G83+2</f>
        <v>42472</v>
      </c>
    </row>
    <row r="84" spans="2:8" ht="15" hidden="1" customHeight="1">
      <c r="B84" s="637" t="s">
        <v>582</v>
      </c>
      <c r="C84" s="590" t="s">
        <v>583</v>
      </c>
      <c r="D84" s="591">
        <v>42473</v>
      </c>
      <c r="E84" s="591">
        <v>42473</v>
      </c>
      <c r="F84" s="592">
        <f>F83+7</f>
        <v>42474</v>
      </c>
      <c r="G84" s="593">
        <f>F84+3</f>
        <v>42477</v>
      </c>
      <c r="H84" s="594">
        <f t="shared" ref="H84:H86" si="11">G84+2</f>
        <v>42479</v>
      </c>
    </row>
    <row r="85" spans="2:8" ht="15" hidden="1" customHeight="1">
      <c r="B85" s="637" t="s">
        <v>584</v>
      </c>
      <c r="C85" s="590" t="s">
        <v>585</v>
      </c>
      <c r="D85" s="591">
        <v>42480</v>
      </c>
      <c r="E85" s="591">
        <v>42480</v>
      </c>
      <c r="F85" s="592">
        <f>F84+7</f>
        <v>42481</v>
      </c>
      <c r="G85" s="591">
        <f>F85+3</f>
        <v>42484</v>
      </c>
      <c r="H85" s="594">
        <f t="shared" si="11"/>
        <v>42486</v>
      </c>
    </row>
    <row r="86" spans="2:8" ht="15" hidden="1" customHeight="1">
      <c r="B86" s="637" t="s">
        <v>580</v>
      </c>
      <c r="C86" s="590" t="s">
        <v>586</v>
      </c>
      <c r="D86" s="591">
        <v>42487</v>
      </c>
      <c r="E86" s="591">
        <v>42487</v>
      </c>
      <c r="F86" s="592">
        <f>F85+7</f>
        <v>42488</v>
      </c>
      <c r="G86" s="593">
        <f>F86+3</f>
        <v>42491</v>
      </c>
      <c r="H86" s="594">
        <f t="shared" si="11"/>
        <v>42493</v>
      </c>
    </row>
    <row r="87" spans="2:8" ht="15" hidden="1" customHeight="1">
      <c r="B87" s="637" t="s">
        <v>582</v>
      </c>
      <c r="C87" s="590" t="s">
        <v>587</v>
      </c>
      <c r="D87" s="591">
        <v>42473</v>
      </c>
      <c r="E87" s="591">
        <v>42473</v>
      </c>
      <c r="F87" s="592">
        <f>F86+7</f>
        <v>42495</v>
      </c>
      <c r="G87" s="593">
        <f>F87+3</f>
        <v>42498</v>
      </c>
      <c r="H87" s="594">
        <f t="shared" ref="H87" si="12">G87+2</f>
        <v>42500</v>
      </c>
    </row>
    <row r="88" spans="2:8" hidden="1"/>
    <row r="91" spans="2:8">
      <c r="B91" s="595" t="s">
        <v>323</v>
      </c>
    </row>
    <row r="92" spans="2:8">
      <c r="B92" s="595" t="s">
        <v>324</v>
      </c>
    </row>
  </sheetData>
  <sheetProtection algorithmName="SHA-512" hashValue="EMvJ1uPbmPVzvAwVVA1oh1oXSmLyFgbxpMJ9Z58JPovv0HUveBx23GMqECwZqPIu2hShzkTh85stwsyqHl3EFA==" saltValue="8p4cvGpPAB/eXgxOeQ+q/w==" spinCount="100000" sheet="1" objects="1" scenarios="1"/>
  <mergeCells count="28">
    <mergeCell ref="B20:I20"/>
    <mergeCell ref="D21:G21"/>
    <mergeCell ref="B21:B22"/>
    <mergeCell ref="C21:C22"/>
    <mergeCell ref="B64:G64"/>
    <mergeCell ref="B47:H47"/>
    <mergeCell ref="G48:H48"/>
    <mergeCell ref="G49:G50"/>
    <mergeCell ref="H49:H50"/>
    <mergeCell ref="B48:B50"/>
    <mergeCell ref="C48:C50"/>
    <mergeCell ref="C81:C82"/>
    <mergeCell ref="D48:F48"/>
    <mergeCell ref="D81:F81"/>
    <mergeCell ref="D73:F73"/>
    <mergeCell ref="B81:B82"/>
    <mergeCell ref="C73:C74"/>
    <mergeCell ref="B65:B66"/>
    <mergeCell ref="C65:C66"/>
    <mergeCell ref="D65:F65"/>
    <mergeCell ref="B72:G72"/>
    <mergeCell ref="B73:B74"/>
    <mergeCell ref="B80:G80"/>
    <mergeCell ref="C2:E2"/>
    <mergeCell ref="B12:G12"/>
    <mergeCell ref="B13:B14"/>
    <mergeCell ref="C13:C14"/>
    <mergeCell ref="D13:F13"/>
  </mergeCells>
  <phoneticPr fontId="6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O94"/>
  <sheetViews>
    <sheetView showGridLines="0" view="pageBreakPreview" zoomScaleNormal="100" zoomScaleSheetLayoutView="100" workbookViewId="0">
      <selection activeCell="D1" sqref="D1:H1"/>
    </sheetView>
  </sheetViews>
  <sheetFormatPr defaultColWidth="8" defaultRowHeight="20.100000000000001" customHeight="1"/>
  <cols>
    <col min="1" max="1" width="2.875" style="85" customWidth="1"/>
    <col min="2" max="2" width="9.875" style="86" customWidth="1"/>
    <col min="3" max="3" width="10.875" style="86" customWidth="1"/>
    <col min="4" max="4" width="11.375" style="88" customWidth="1"/>
    <col min="5" max="5" width="18.5" style="98" customWidth="1"/>
    <col min="6" max="6" width="16.125" style="98" customWidth="1"/>
    <col min="7" max="7" width="16.5" style="98" customWidth="1"/>
    <col min="8" max="9" width="17.125" style="86" customWidth="1"/>
    <col min="10" max="10" width="14.125" style="86" customWidth="1"/>
    <col min="11" max="11" width="3.25" style="86" customWidth="1"/>
    <col min="12" max="12" width="8.125" style="86" customWidth="1"/>
    <col min="13" max="13" width="10.375" style="86" bestFit="1" customWidth="1"/>
    <col min="14" max="14" width="9.5" style="86" bestFit="1" customWidth="1"/>
    <col min="15" max="16384" width="8" style="85"/>
  </cols>
  <sheetData>
    <row r="1" spans="1:14" ht="15" customHeight="1">
      <c r="B1" s="105"/>
      <c r="C1" s="105"/>
      <c r="D1" s="814"/>
      <c r="E1" s="814"/>
      <c r="F1" s="814"/>
      <c r="G1" s="814"/>
      <c r="H1" s="814"/>
      <c r="I1" s="105"/>
      <c r="J1" s="105"/>
      <c r="K1" s="105"/>
      <c r="L1" s="106"/>
      <c r="M1" s="106"/>
      <c r="N1" s="106"/>
    </row>
    <row r="2" spans="1:14" ht="27.75" customHeight="1">
      <c r="B2" s="983" t="s">
        <v>917</v>
      </c>
      <c r="C2" s="983"/>
      <c r="D2" s="983"/>
      <c r="E2" s="983"/>
      <c r="F2" s="983"/>
      <c r="G2" s="983"/>
      <c r="H2" s="983"/>
      <c r="I2" s="983"/>
      <c r="J2" s="983"/>
      <c r="K2" s="983"/>
      <c r="L2" s="106"/>
      <c r="M2" s="106"/>
      <c r="N2" s="106"/>
    </row>
    <row r="3" spans="1:14" ht="24.75" customHeight="1">
      <c r="B3" s="984" t="s">
        <v>916</v>
      </c>
      <c r="C3" s="985"/>
      <c r="D3" s="985"/>
      <c r="E3" s="985"/>
      <c r="F3" s="985"/>
      <c r="G3" s="985"/>
      <c r="H3" s="985"/>
      <c r="I3" s="985"/>
      <c r="J3" s="985"/>
      <c r="K3" s="985"/>
      <c r="L3" s="479"/>
      <c r="M3" s="479"/>
      <c r="N3" s="107"/>
    </row>
    <row r="4" spans="1:14" ht="18.75" customHeight="1">
      <c r="A4" s="885" t="s">
        <v>544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479"/>
      <c r="M4" s="479"/>
      <c r="N4" s="107"/>
    </row>
    <row r="5" spans="1:14" ht="15.75" customHeight="1">
      <c r="A5" s="885" t="s">
        <v>545</v>
      </c>
      <c r="B5" s="885"/>
      <c r="C5" s="885"/>
      <c r="D5" s="885"/>
      <c r="E5" s="885"/>
      <c r="F5" s="885"/>
      <c r="G5" s="885"/>
      <c r="H5" s="885"/>
      <c r="I5" s="885"/>
      <c r="J5" s="885"/>
      <c r="L5" s="479"/>
      <c r="M5" s="479"/>
      <c r="N5" s="107"/>
    </row>
    <row r="6" spans="1:14" s="86" customFormat="1" ht="15" customHeight="1">
      <c r="A6" s="885" t="s">
        <v>546</v>
      </c>
      <c r="B6" s="885"/>
      <c r="C6" s="885"/>
      <c r="D6" s="885"/>
      <c r="E6" s="885"/>
      <c r="F6" s="885"/>
      <c r="G6" s="885"/>
      <c r="H6" s="885"/>
      <c r="I6" s="885"/>
      <c r="J6" s="885"/>
      <c r="K6" s="885"/>
    </row>
    <row r="7" spans="1:14" s="86" customFormat="1" ht="15" customHeight="1">
      <c r="A7" s="480" t="s">
        <v>543</v>
      </c>
      <c r="B7" s="109"/>
      <c r="C7" s="109"/>
      <c r="D7" s="108"/>
      <c r="E7" s="108"/>
      <c r="F7" s="108"/>
      <c r="G7" s="108"/>
      <c r="H7" s="108"/>
      <c r="I7" s="108"/>
      <c r="J7" s="108"/>
      <c r="K7" s="89"/>
    </row>
    <row r="8" spans="1:14" s="86" customFormat="1" ht="15" customHeight="1">
      <c r="B8" s="476"/>
      <c r="C8" s="109"/>
      <c r="D8" s="109"/>
      <c r="E8" s="109"/>
      <c r="F8" s="109"/>
      <c r="G8" s="109"/>
      <c r="H8" s="109"/>
      <c r="I8" s="109"/>
      <c r="J8" s="109"/>
      <c r="K8" s="87"/>
    </row>
    <row r="9" spans="1:14" ht="15" customHeight="1">
      <c r="B9" s="884" t="s">
        <v>12</v>
      </c>
      <c r="C9" s="884"/>
      <c r="D9" s="884"/>
      <c r="E9" s="884"/>
      <c r="F9" s="884"/>
      <c r="G9" s="884"/>
      <c r="H9" s="884"/>
      <c r="I9" s="884"/>
      <c r="J9" s="884"/>
      <c r="K9" s="110"/>
    </row>
    <row r="10" spans="1:14" ht="15" customHeight="1">
      <c r="B10" s="90"/>
      <c r="C10" s="90"/>
      <c r="D10" s="90"/>
      <c r="E10" s="90"/>
      <c r="F10" s="90"/>
      <c r="G10" s="90"/>
      <c r="H10" s="90" t="s">
        <v>75</v>
      </c>
      <c r="I10" s="220">
        <v>43920</v>
      </c>
      <c r="J10" s="90"/>
      <c r="K10" s="89"/>
    </row>
    <row r="11" spans="1:14" ht="15" customHeight="1">
      <c r="B11" s="879" t="s">
        <v>596</v>
      </c>
      <c r="C11" s="882"/>
      <c r="D11" s="882"/>
      <c r="E11" s="882"/>
      <c r="F11" s="882"/>
      <c r="G11" s="882"/>
      <c r="H11" s="882"/>
      <c r="I11" s="883"/>
      <c r="J11" s="224"/>
      <c r="K11" s="111"/>
    </row>
    <row r="12" spans="1:14" ht="15" customHeight="1">
      <c r="B12" s="870" t="s">
        <v>1</v>
      </c>
      <c r="C12" s="871"/>
      <c r="D12" s="872"/>
      <c r="E12" s="872" t="s">
        <v>2</v>
      </c>
      <c r="F12" s="246" t="s">
        <v>277</v>
      </c>
      <c r="G12" s="246" t="s">
        <v>277</v>
      </c>
      <c r="H12" s="246" t="s">
        <v>277</v>
      </c>
      <c r="I12" s="188" t="s">
        <v>10</v>
      </c>
      <c r="J12" s="249"/>
      <c r="K12" s="112"/>
    </row>
    <row r="13" spans="1:14" ht="15" customHeight="1" thickBot="1">
      <c r="B13" s="873"/>
      <c r="C13" s="874"/>
      <c r="D13" s="875"/>
      <c r="E13" s="875"/>
      <c r="F13" s="189" t="s">
        <v>4</v>
      </c>
      <c r="G13" s="189" t="s">
        <v>7</v>
      </c>
      <c r="H13" s="189" t="s">
        <v>5</v>
      </c>
      <c r="I13" s="225" t="s">
        <v>7</v>
      </c>
      <c r="J13" s="249"/>
      <c r="K13" s="112"/>
    </row>
    <row r="14" spans="1:14" ht="15" customHeight="1" thickTop="1">
      <c r="B14" s="683"/>
      <c r="C14" s="684" t="s">
        <v>842</v>
      </c>
      <c r="D14" s="685"/>
      <c r="E14" s="764" t="s">
        <v>844</v>
      </c>
      <c r="F14" s="686">
        <f t="shared" ref="F14:F27" si="0">G14-2</f>
        <v>43921</v>
      </c>
      <c r="G14" s="686">
        <v>43923</v>
      </c>
      <c r="H14" s="686">
        <f t="shared" ref="H14:H27" si="1">G14</f>
        <v>43923</v>
      </c>
      <c r="I14" s="686">
        <v>43926</v>
      </c>
      <c r="J14" s="250"/>
      <c r="K14" s="112"/>
    </row>
    <row r="15" spans="1:14" ht="15" customHeight="1">
      <c r="B15" s="683"/>
      <c r="C15" s="684" t="s">
        <v>843</v>
      </c>
      <c r="D15" s="685"/>
      <c r="E15" s="764" t="s">
        <v>846</v>
      </c>
      <c r="F15" s="686">
        <f t="shared" si="0"/>
        <v>43922</v>
      </c>
      <c r="G15" s="686">
        <v>43924</v>
      </c>
      <c r="H15" s="686">
        <f t="shared" si="1"/>
        <v>43924</v>
      </c>
      <c r="I15" s="686">
        <v>43927</v>
      </c>
      <c r="J15" s="682"/>
      <c r="K15" s="112"/>
      <c r="L15" s="681"/>
      <c r="M15" s="681"/>
      <c r="N15" s="681"/>
    </row>
    <row r="16" spans="1:14" ht="15" customHeight="1">
      <c r="B16" s="683"/>
      <c r="C16" s="684" t="s">
        <v>753</v>
      </c>
      <c r="D16" s="685"/>
      <c r="E16" s="764" t="s">
        <v>918</v>
      </c>
      <c r="F16" s="686">
        <f t="shared" si="0"/>
        <v>43926</v>
      </c>
      <c r="G16" s="686">
        <v>43928</v>
      </c>
      <c r="H16" s="686">
        <f t="shared" si="1"/>
        <v>43928</v>
      </c>
      <c r="I16" s="686">
        <v>43931</v>
      </c>
      <c r="J16" s="682"/>
      <c r="K16" s="112"/>
      <c r="L16" s="681"/>
      <c r="M16" s="681"/>
      <c r="N16" s="681"/>
    </row>
    <row r="17" spans="2:14" ht="15" customHeight="1">
      <c r="B17" s="683"/>
      <c r="C17" s="684" t="s">
        <v>742</v>
      </c>
      <c r="D17" s="685"/>
      <c r="E17" s="764" t="s">
        <v>919</v>
      </c>
      <c r="F17" s="686">
        <f t="shared" si="0"/>
        <v>43928</v>
      </c>
      <c r="G17" s="686">
        <v>43930</v>
      </c>
      <c r="H17" s="686">
        <f t="shared" si="1"/>
        <v>43930</v>
      </c>
      <c r="I17" s="686">
        <v>43933</v>
      </c>
      <c r="J17" s="682"/>
      <c r="K17" s="112"/>
      <c r="L17" s="681"/>
      <c r="M17" s="681"/>
      <c r="N17" s="681"/>
    </row>
    <row r="18" spans="2:14" ht="15" customHeight="1">
      <c r="B18" s="683"/>
      <c r="C18" s="684" t="s">
        <v>920</v>
      </c>
      <c r="D18" s="685"/>
      <c r="E18" s="764" t="s">
        <v>921</v>
      </c>
      <c r="F18" s="686">
        <f t="shared" si="0"/>
        <v>43929</v>
      </c>
      <c r="G18" s="686">
        <v>43931</v>
      </c>
      <c r="H18" s="686">
        <f t="shared" si="1"/>
        <v>43931</v>
      </c>
      <c r="I18" s="686">
        <v>43934</v>
      </c>
      <c r="J18" s="682"/>
      <c r="K18" s="112"/>
      <c r="L18" s="681"/>
      <c r="M18" s="681"/>
      <c r="N18" s="681"/>
    </row>
    <row r="19" spans="2:14" ht="15" customHeight="1">
      <c r="B19" s="683"/>
      <c r="C19" s="684" t="s">
        <v>843</v>
      </c>
      <c r="D19" s="685"/>
      <c r="E19" s="764" t="s">
        <v>922</v>
      </c>
      <c r="F19" s="686">
        <f t="shared" si="0"/>
        <v>43933</v>
      </c>
      <c r="G19" s="686">
        <v>43935</v>
      </c>
      <c r="H19" s="686">
        <f t="shared" si="1"/>
        <v>43935</v>
      </c>
      <c r="I19" s="686">
        <v>43938</v>
      </c>
      <c r="J19" s="682"/>
      <c r="K19" s="112"/>
      <c r="L19" s="681"/>
      <c r="M19" s="681"/>
      <c r="N19" s="681"/>
    </row>
    <row r="20" spans="2:14" ht="15" customHeight="1">
      <c r="B20" s="683"/>
      <c r="C20" s="684" t="s">
        <v>760</v>
      </c>
      <c r="D20" s="685"/>
      <c r="E20" s="764" t="s">
        <v>845</v>
      </c>
      <c r="F20" s="686">
        <f t="shared" si="0"/>
        <v>43935</v>
      </c>
      <c r="G20" s="686">
        <v>43937</v>
      </c>
      <c r="H20" s="686">
        <f t="shared" si="1"/>
        <v>43937</v>
      </c>
      <c r="I20" s="686">
        <v>43940</v>
      </c>
      <c r="J20" s="682"/>
      <c r="K20" s="112"/>
      <c r="L20" s="681"/>
      <c r="M20" s="681"/>
      <c r="N20" s="681"/>
    </row>
    <row r="21" spans="2:14" ht="15" customHeight="1">
      <c r="B21" s="683"/>
      <c r="C21" s="684" t="s">
        <v>841</v>
      </c>
      <c r="D21" s="685"/>
      <c r="E21" s="764" t="s">
        <v>923</v>
      </c>
      <c r="F21" s="686">
        <f t="shared" si="0"/>
        <v>43936</v>
      </c>
      <c r="G21" s="686">
        <v>43938</v>
      </c>
      <c r="H21" s="686">
        <f t="shared" si="1"/>
        <v>43938</v>
      </c>
      <c r="I21" s="686">
        <v>43941</v>
      </c>
      <c r="J21" s="769"/>
      <c r="K21" s="112"/>
      <c r="L21" s="768"/>
      <c r="M21" s="768"/>
      <c r="N21" s="768"/>
    </row>
    <row r="22" spans="2:14" ht="15" customHeight="1">
      <c r="B22" s="683"/>
      <c r="C22" s="684" t="s">
        <v>920</v>
      </c>
      <c r="D22" s="685"/>
      <c r="E22" s="764" t="s">
        <v>579</v>
      </c>
      <c r="F22" s="686">
        <f t="shared" si="0"/>
        <v>43940</v>
      </c>
      <c r="G22" s="686">
        <v>43942</v>
      </c>
      <c r="H22" s="686">
        <f t="shared" si="1"/>
        <v>43942</v>
      </c>
      <c r="I22" s="686">
        <v>43945</v>
      </c>
      <c r="J22" s="769"/>
      <c r="K22" s="112"/>
      <c r="L22" s="768"/>
      <c r="M22" s="768"/>
      <c r="N22" s="768"/>
    </row>
    <row r="23" spans="2:14" ht="15" customHeight="1">
      <c r="B23" s="683"/>
      <c r="C23" s="684" t="s">
        <v>741</v>
      </c>
      <c r="D23" s="685"/>
      <c r="E23" s="764" t="s">
        <v>845</v>
      </c>
      <c r="F23" s="686">
        <f t="shared" si="0"/>
        <v>43942</v>
      </c>
      <c r="G23" s="686">
        <v>43944</v>
      </c>
      <c r="H23" s="686">
        <f t="shared" si="1"/>
        <v>43944</v>
      </c>
      <c r="I23" s="686">
        <v>43947</v>
      </c>
      <c r="J23" s="769"/>
      <c r="K23" s="112"/>
      <c r="L23" s="768"/>
      <c r="M23" s="768"/>
      <c r="N23" s="768"/>
    </row>
    <row r="24" spans="2:14" ht="15" customHeight="1">
      <c r="B24" s="683"/>
      <c r="C24" s="684" t="s">
        <v>753</v>
      </c>
      <c r="D24" s="685"/>
      <c r="E24" s="764" t="s">
        <v>924</v>
      </c>
      <c r="F24" s="686">
        <f t="shared" si="0"/>
        <v>43943</v>
      </c>
      <c r="G24" s="686">
        <v>43945</v>
      </c>
      <c r="H24" s="686">
        <f t="shared" si="1"/>
        <v>43945</v>
      </c>
      <c r="I24" s="686">
        <v>43948</v>
      </c>
      <c r="J24" s="769"/>
      <c r="K24" s="112"/>
      <c r="L24" s="768"/>
      <c r="M24" s="768"/>
      <c r="N24" s="768"/>
    </row>
    <row r="25" spans="2:14" ht="15" customHeight="1">
      <c r="B25" s="683"/>
      <c r="C25" s="684" t="s">
        <v>841</v>
      </c>
      <c r="D25" s="685"/>
      <c r="E25" s="764" t="s">
        <v>925</v>
      </c>
      <c r="F25" s="686">
        <f t="shared" si="0"/>
        <v>43947</v>
      </c>
      <c r="G25" s="686">
        <v>43949</v>
      </c>
      <c r="H25" s="686">
        <f t="shared" si="1"/>
        <v>43949</v>
      </c>
      <c r="I25" s="686">
        <v>43952</v>
      </c>
      <c r="J25" s="250"/>
      <c r="K25" s="112"/>
    </row>
    <row r="26" spans="2:14" ht="15" customHeight="1">
      <c r="B26" s="683"/>
      <c r="C26" s="684" t="s">
        <v>842</v>
      </c>
      <c r="D26" s="685"/>
      <c r="E26" s="764" t="s">
        <v>926</v>
      </c>
      <c r="F26" s="686">
        <f t="shared" si="0"/>
        <v>43949</v>
      </c>
      <c r="G26" s="686">
        <v>43951</v>
      </c>
      <c r="H26" s="686">
        <f t="shared" si="1"/>
        <v>43951</v>
      </c>
      <c r="I26" s="686">
        <v>43954</v>
      </c>
      <c r="J26" s="695"/>
      <c r="K26" s="112"/>
      <c r="L26" s="694"/>
      <c r="M26" s="694"/>
      <c r="N26" s="694"/>
    </row>
    <row r="27" spans="2:14" ht="15" customHeight="1">
      <c r="B27" s="683"/>
      <c r="C27" s="684" t="s">
        <v>843</v>
      </c>
      <c r="D27" s="685"/>
      <c r="E27" s="764" t="s">
        <v>927</v>
      </c>
      <c r="F27" s="686">
        <f t="shared" si="0"/>
        <v>43950</v>
      </c>
      <c r="G27" s="686">
        <v>43952</v>
      </c>
      <c r="H27" s="686">
        <f t="shared" si="1"/>
        <v>43952</v>
      </c>
      <c r="I27" s="686">
        <v>43955</v>
      </c>
      <c r="J27" s="695"/>
      <c r="K27" s="112"/>
      <c r="L27" s="694"/>
      <c r="M27" s="694"/>
      <c r="N27" s="694"/>
    </row>
    <row r="28" spans="2:14" ht="15" customHeight="1">
      <c r="B28" s="633" t="s">
        <v>696</v>
      </c>
      <c r="C28" s="638"/>
      <c r="D28" s="638"/>
      <c r="E28" s="639"/>
      <c r="F28" s="640"/>
      <c r="G28" s="640"/>
      <c r="H28" s="640"/>
      <c r="I28" s="640"/>
      <c r="J28" s="229"/>
      <c r="K28" s="111"/>
    </row>
    <row r="29" spans="2:14" ht="15" customHeight="1">
      <c r="B29" s="294" t="s">
        <v>352</v>
      </c>
      <c r="C29" s="294"/>
      <c r="D29" s="295"/>
      <c r="E29" s="296"/>
      <c r="F29" s="296"/>
      <c r="G29" s="297"/>
      <c r="H29" s="297"/>
      <c r="I29" s="229"/>
      <c r="J29" s="229"/>
      <c r="K29" s="112"/>
    </row>
    <row r="30" spans="2:14" ht="14.25" customHeight="1">
      <c r="B30" s="294" t="s">
        <v>353</v>
      </c>
      <c r="C30" s="294"/>
      <c r="D30" s="295"/>
      <c r="E30" s="296"/>
      <c r="F30" s="296"/>
      <c r="G30" s="297"/>
      <c r="H30" s="297"/>
      <c r="I30" s="229"/>
      <c r="J30" s="229"/>
      <c r="K30" s="112"/>
    </row>
    <row r="31" spans="2:14" ht="15" customHeight="1">
      <c r="B31" s="190"/>
      <c r="C31" s="190"/>
      <c r="D31" s="191"/>
      <c r="E31" s="192"/>
      <c r="F31" s="89"/>
      <c r="G31" s="192"/>
      <c r="H31" s="89"/>
      <c r="I31" s="89"/>
      <c r="J31" s="89"/>
      <c r="K31" s="207"/>
      <c r="L31" s="208"/>
    </row>
    <row r="32" spans="2:14" ht="15" customHeight="1">
      <c r="B32" s="879" t="s">
        <v>44</v>
      </c>
      <c r="C32" s="882"/>
      <c r="D32" s="882"/>
      <c r="E32" s="882"/>
      <c r="F32" s="882"/>
      <c r="G32" s="882"/>
      <c r="H32" s="882"/>
      <c r="I32" s="883"/>
      <c r="J32" s="224"/>
      <c r="K32" s="207"/>
      <c r="L32" s="208"/>
    </row>
    <row r="33" spans="2:14" ht="15" customHeight="1">
      <c r="B33" s="870" t="s">
        <v>1</v>
      </c>
      <c r="C33" s="871"/>
      <c r="D33" s="872"/>
      <c r="E33" s="872" t="s">
        <v>2</v>
      </c>
      <c r="F33" s="246" t="s">
        <v>277</v>
      </c>
      <c r="G33" s="246" t="s">
        <v>277</v>
      </c>
      <c r="H33" s="246" t="s">
        <v>277</v>
      </c>
      <c r="I33" s="188" t="s">
        <v>158</v>
      </c>
      <c r="J33" s="249"/>
      <c r="K33" s="207"/>
      <c r="L33" s="208"/>
    </row>
    <row r="34" spans="2:14" s="92" customFormat="1" ht="15" customHeight="1" thickBot="1">
      <c r="B34" s="873"/>
      <c r="C34" s="874"/>
      <c r="D34" s="875"/>
      <c r="E34" s="875"/>
      <c r="F34" s="189" t="s">
        <v>4</v>
      </c>
      <c r="G34" s="189" t="s">
        <v>7</v>
      </c>
      <c r="H34" s="189" t="s">
        <v>5</v>
      </c>
      <c r="I34" s="225" t="s">
        <v>7</v>
      </c>
      <c r="J34" s="249"/>
      <c r="K34" s="207"/>
      <c r="L34" s="208"/>
      <c r="M34" s="91"/>
      <c r="N34" s="91"/>
    </row>
    <row r="35" spans="2:14" s="92" customFormat="1" ht="15" customHeight="1" thickTop="1">
      <c r="B35" s="876" t="s">
        <v>750</v>
      </c>
      <c r="C35" s="877"/>
      <c r="D35" s="878"/>
      <c r="E35" s="687" t="s">
        <v>845</v>
      </c>
      <c r="F35" s="688">
        <f>G35-3</f>
        <v>43919</v>
      </c>
      <c r="G35" s="688">
        <v>43922</v>
      </c>
      <c r="H35" s="688">
        <f>G35</f>
        <v>43922</v>
      </c>
      <c r="I35" s="688">
        <v>43926</v>
      </c>
      <c r="J35" s="250"/>
      <c r="K35" s="207"/>
      <c r="L35" s="208"/>
      <c r="M35" s="91"/>
      <c r="N35" s="91"/>
    </row>
    <row r="36" spans="2:14" ht="15" customHeight="1">
      <c r="B36" s="770"/>
      <c r="C36" s="771" t="s">
        <v>745</v>
      </c>
      <c r="D36" s="772"/>
      <c r="E36" s="689" t="s">
        <v>926</v>
      </c>
      <c r="F36" s="688">
        <f>G36-3</f>
        <v>43926</v>
      </c>
      <c r="G36" s="688">
        <v>43929</v>
      </c>
      <c r="H36" s="688">
        <f>G36</f>
        <v>43929</v>
      </c>
      <c r="I36" s="688">
        <v>43933</v>
      </c>
      <c r="J36" s="247"/>
      <c r="K36" s="210"/>
      <c r="L36" s="208"/>
    </row>
    <row r="37" spans="2:14" ht="15" customHeight="1">
      <c r="B37" s="770"/>
      <c r="C37" s="771" t="s">
        <v>743</v>
      </c>
      <c r="D37" s="772"/>
      <c r="E37" s="689" t="s">
        <v>845</v>
      </c>
      <c r="F37" s="688">
        <f>G37-3</f>
        <v>43933</v>
      </c>
      <c r="G37" s="688">
        <v>43936</v>
      </c>
      <c r="H37" s="688">
        <f>G37</f>
        <v>43936</v>
      </c>
      <c r="I37" s="688">
        <v>43940</v>
      </c>
      <c r="J37" s="247"/>
      <c r="K37" s="210"/>
      <c r="L37" s="208"/>
    </row>
    <row r="38" spans="2:14" ht="15" customHeight="1">
      <c r="B38" s="770"/>
      <c r="C38" s="771" t="s">
        <v>744</v>
      </c>
      <c r="D38" s="772"/>
      <c r="E38" s="689" t="s">
        <v>845</v>
      </c>
      <c r="F38" s="688">
        <f>G38-3</f>
        <v>43940</v>
      </c>
      <c r="G38" s="688">
        <v>43943</v>
      </c>
      <c r="H38" s="688">
        <f>G38</f>
        <v>43943</v>
      </c>
      <c r="I38" s="688">
        <v>43947</v>
      </c>
      <c r="J38" s="247"/>
      <c r="K38" s="210"/>
      <c r="L38" s="208"/>
    </row>
    <row r="39" spans="2:14" ht="15" customHeight="1">
      <c r="B39" s="770"/>
      <c r="C39" s="771" t="s">
        <v>750</v>
      </c>
      <c r="D39" s="772"/>
      <c r="E39" s="689" t="s">
        <v>928</v>
      </c>
      <c r="F39" s="688">
        <f>G39-3</f>
        <v>43947</v>
      </c>
      <c r="G39" s="688">
        <v>43950</v>
      </c>
      <c r="H39" s="688">
        <f>G39</f>
        <v>43950</v>
      </c>
      <c r="I39" s="688">
        <v>43954</v>
      </c>
      <c r="J39" s="247"/>
      <c r="K39" s="210"/>
      <c r="L39" s="208"/>
    </row>
    <row r="40" spans="2:14" s="92" customFormat="1" ht="15" customHeight="1">
      <c r="B40" s="294" t="s">
        <v>73</v>
      </c>
      <c r="C40" s="294"/>
      <c r="D40" s="295"/>
      <c r="E40" s="296"/>
      <c r="F40" s="296"/>
      <c r="G40" s="297"/>
      <c r="H40" s="297"/>
      <c r="I40" s="297"/>
      <c r="J40" s="230"/>
      <c r="K40" s="207"/>
      <c r="L40" s="208"/>
      <c r="M40" s="91"/>
      <c r="N40" s="91"/>
    </row>
    <row r="41" spans="2:14" s="92" customFormat="1" ht="18" customHeight="1">
      <c r="B41" s="226" t="s">
        <v>74</v>
      </c>
      <c r="C41" s="226"/>
      <c r="D41" s="227"/>
      <c r="E41" s="228"/>
      <c r="F41" s="228"/>
      <c r="G41" s="229"/>
      <c r="H41" s="229"/>
      <c r="I41" s="229"/>
      <c r="J41" s="250"/>
      <c r="K41" s="207"/>
      <c r="L41" s="208"/>
      <c r="M41" s="91"/>
      <c r="N41" s="91"/>
    </row>
    <row r="42" spans="2:14" ht="15" customHeight="1">
      <c r="B42" s="190"/>
      <c r="C42" s="190"/>
      <c r="D42" s="191"/>
      <c r="E42" s="192"/>
      <c r="F42" s="89"/>
      <c r="G42" s="192"/>
      <c r="H42" s="89"/>
      <c r="I42" s="95"/>
      <c r="J42" s="250"/>
      <c r="K42" s="209"/>
      <c r="L42" s="208"/>
    </row>
    <row r="43" spans="2:14" ht="15" customHeight="1">
      <c r="B43" s="879" t="s">
        <v>41</v>
      </c>
      <c r="C43" s="882"/>
      <c r="D43" s="882"/>
      <c r="E43" s="882"/>
      <c r="F43" s="882"/>
      <c r="G43" s="882"/>
      <c r="H43" s="882"/>
      <c r="I43" s="883"/>
      <c r="J43" s="248"/>
      <c r="K43" s="209"/>
      <c r="L43" s="208"/>
    </row>
    <row r="44" spans="2:14" ht="15" customHeight="1">
      <c r="B44" s="870" t="s">
        <v>1</v>
      </c>
      <c r="C44" s="871"/>
      <c r="D44" s="872"/>
      <c r="E44" s="872" t="s">
        <v>2</v>
      </c>
      <c r="F44" s="246" t="s">
        <v>277</v>
      </c>
      <c r="G44" s="246" t="s">
        <v>277</v>
      </c>
      <c r="H44" s="246" t="s">
        <v>277</v>
      </c>
      <c r="I44" s="188" t="s">
        <v>9</v>
      </c>
      <c r="J44" s="248"/>
      <c r="K44" s="209"/>
      <c r="L44" s="208"/>
    </row>
    <row r="45" spans="2:14" ht="15" customHeight="1" thickBot="1">
      <c r="B45" s="873"/>
      <c r="C45" s="874"/>
      <c r="D45" s="875"/>
      <c r="E45" s="875"/>
      <c r="F45" s="189" t="s">
        <v>4</v>
      </c>
      <c r="G45" s="189" t="s">
        <v>7</v>
      </c>
      <c r="H45" s="189" t="s">
        <v>5</v>
      </c>
      <c r="I45" s="225" t="s">
        <v>7</v>
      </c>
      <c r="J45" s="248"/>
      <c r="K45" s="113"/>
    </row>
    <row r="46" spans="2:14" ht="15" customHeight="1" thickTop="1">
      <c r="B46" s="770"/>
      <c r="C46" s="771" t="s">
        <v>843</v>
      </c>
      <c r="D46" s="772"/>
      <c r="E46" s="689" t="s">
        <v>846</v>
      </c>
      <c r="F46" s="688">
        <f>G46-2</f>
        <v>43922</v>
      </c>
      <c r="G46" s="688">
        <v>43924</v>
      </c>
      <c r="H46" s="688">
        <f>G46</f>
        <v>43924</v>
      </c>
      <c r="I46" s="688">
        <v>43927</v>
      </c>
      <c r="J46" s="690"/>
      <c r="K46" s="113"/>
      <c r="L46" s="681"/>
      <c r="M46" s="681"/>
      <c r="N46" s="681"/>
    </row>
    <row r="47" spans="2:14" ht="15" customHeight="1">
      <c r="B47" s="770"/>
      <c r="C47" s="771" t="s">
        <v>920</v>
      </c>
      <c r="D47" s="772"/>
      <c r="E47" s="689" t="s">
        <v>921</v>
      </c>
      <c r="F47" s="688">
        <f>G47-2</f>
        <v>43929</v>
      </c>
      <c r="G47" s="688">
        <v>43931</v>
      </c>
      <c r="H47" s="688">
        <f>G47</f>
        <v>43931</v>
      </c>
      <c r="I47" s="688">
        <v>43934</v>
      </c>
      <c r="J47" s="690"/>
      <c r="K47" s="113"/>
      <c r="L47" s="681"/>
      <c r="M47" s="681"/>
      <c r="N47" s="681"/>
    </row>
    <row r="48" spans="2:14" ht="15" customHeight="1">
      <c r="B48" s="770"/>
      <c r="C48" s="771" t="s">
        <v>841</v>
      </c>
      <c r="D48" s="772"/>
      <c r="E48" s="689" t="s">
        <v>923</v>
      </c>
      <c r="F48" s="688">
        <f>G48-2</f>
        <v>43936</v>
      </c>
      <c r="G48" s="688">
        <v>43938</v>
      </c>
      <c r="H48" s="688">
        <f>G48</f>
        <v>43938</v>
      </c>
      <c r="I48" s="688">
        <v>43941</v>
      </c>
      <c r="J48" s="297"/>
      <c r="K48" s="112"/>
    </row>
    <row r="49" spans="2:14" ht="15" customHeight="1">
      <c r="B49" s="770"/>
      <c r="C49" s="771" t="s">
        <v>753</v>
      </c>
      <c r="D49" s="772"/>
      <c r="E49" s="689" t="s">
        <v>924</v>
      </c>
      <c r="F49" s="688">
        <f>G49-2</f>
        <v>43943</v>
      </c>
      <c r="G49" s="688">
        <v>43945</v>
      </c>
      <c r="H49" s="688">
        <f>G49</f>
        <v>43945</v>
      </c>
      <c r="I49" s="688">
        <v>43948</v>
      </c>
      <c r="J49" s="297"/>
      <c r="K49" s="112"/>
      <c r="L49" s="768"/>
      <c r="M49" s="768"/>
      <c r="N49" s="768"/>
    </row>
    <row r="50" spans="2:14" ht="15" customHeight="1">
      <c r="B50" s="770"/>
      <c r="C50" s="771" t="s">
        <v>843</v>
      </c>
      <c r="D50" s="772"/>
      <c r="E50" s="689" t="s">
        <v>927</v>
      </c>
      <c r="F50" s="688">
        <f>G50-2</f>
        <v>43950</v>
      </c>
      <c r="G50" s="688">
        <v>43952</v>
      </c>
      <c r="H50" s="688">
        <f>G50</f>
        <v>43952</v>
      </c>
      <c r="I50" s="688">
        <v>43955</v>
      </c>
      <c r="J50" s="297"/>
      <c r="K50" s="112"/>
    </row>
    <row r="51" spans="2:14" s="92" customFormat="1" ht="16.5" customHeight="1">
      <c r="B51" s="489" t="s">
        <v>589</v>
      </c>
      <c r="C51" s="487"/>
      <c r="D51" s="487"/>
      <c r="E51" s="488"/>
      <c r="F51" s="481"/>
      <c r="G51" s="481"/>
      <c r="H51" s="481"/>
      <c r="I51" s="481"/>
      <c r="J51" s="297"/>
      <c r="K51" s="207"/>
      <c r="L51" s="208"/>
      <c r="M51" s="91"/>
      <c r="N51" s="91"/>
    </row>
    <row r="52" spans="2:14" s="92" customFormat="1" ht="15" customHeight="1">
      <c r="B52" s="226" t="s">
        <v>73</v>
      </c>
      <c r="C52" s="226"/>
      <c r="D52" s="227"/>
      <c r="E52" s="228"/>
      <c r="F52" s="228"/>
      <c r="G52" s="229"/>
      <c r="H52" s="229"/>
      <c r="I52" s="229"/>
      <c r="J52" s="230"/>
      <c r="K52" s="209"/>
      <c r="L52" s="208"/>
      <c r="M52" s="91"/>
      <c r="N52" s="91"/>
    </row>
    <row r="53" spans="2:14" s="92" customFormat="1" ht="15" customHeight="1">
      <c r="B53" s="226" t="s">
        <v>279</v>
      </c>
      <c r="C53" s="226"/>
      <c r="D53" s="227"/>
      <c r="E53" s="228"/>
      <c r="F53" s="228"/>
      <c r="G53" s="229"/>
      <c r="H53" s="229"/>
      <c r="I53" s="229"/>
      <c r="J53" s="230"/>
      <c r="K53" s="209"/>
      <c r="L53" s="208"/>
      <c r="M53" s="91"/>
      <c r="N53" s="91"/>
    </row>
    <row r="54" spans="2:14" s="92" customFormat="1" ht="15" customHeight="1">
      <c r="B54" s="226"/>
      <c r="C54" s="226"/>
      <c r="D54" s="227"/>
      <c r="E54" s="228"/>
      <c r="F54" s="228"/>
      <c r="G54" s="229"/>
      <c r="H54" s="229"/>
      <c r="I54" s="229"/>
      <c r="J54" s="231"/>
      <c r="K54" s="209"/>
      <c r="L54" s="208"/>
      <c r="M54" s="91"/>
      <c r="N54" s="91"/>
    </row>
    <row r="55" spans="2:14" ht="15" customHeight="1">
      <c r="B55" s="879" t="s">
        <v>280</v>
      </c>
      <c r="C55" s="880"/>
      <c r="D55" s="880"/>
      <c r="E55" s="880"/>
      <c r="F55" s="880"/>
      <c r="G55" s="880"/>
      <c r="H55" s="880"/>
      <c r="I55" s="880"/>
      <c r="J55" s="881"/>
      <c r="K55" s="207"/>
      <c r="L55" s="208"/>
    </row>
    <row r="56" spans="2:14" ht="15" customHeight="1">
      <c r="B56" s="886" t="s">
        <v>1</v>
      </c>
      <c r="C56" s="887"/>
      <c r="D56" s="888"/>
      <c r="E56" s="888" t="s">
        <v>2</v>
      </c>
      <c r="F56" s="246" t="s">
        <v>277</v>
      </c>
      <c r="G56" s="246" t="s">
        <v>277</v>
      </c>
      <c r="H56" s="246" t="s">
        <v>277</v>
      </c>
      <c r="I56" s="193" t="s">
        <v>281</v>
      </c>
      <c r="J56" s="246" t="s">
        <v>8</v>
      </c>
      <c r="K56" s="210"/>
      <c r="L56" s="208"/>
    </row>
    <row r="57" spans="2:14" ht="15" customHeight="1" thickBot="1">
      <c r="B57" s="873"/>
      <c r="C57" s="874"/>
      <c r="D57" s="875"/>
      <c r="E57" s="875"/>
      <c r="F57" s="189" t="s">
        <v>4</v>
      </c>
      <c r="G57" s="189" t="s">
        <v>7</v>
      </c>
      <c r="H57" s="189" t="s">
        <v>5</v>
      </c>
      <c r="I57" s="225" t="s">
        <v>7</v>
      </c>
      <c r="J57" s="189" t="s">
        <v>7</v>
      </c>
      <c r="K57" s="245"/>
    </row>
    <row r="58" spans="2:14" ht="15" customHeight="1" thickTop="1">
      <c r="B58" s="770"/>
      <c r="C58" s="771" t="s">
        <v>823</v>
      </c>
      <c r="D58" s="772"/>
      <c r="E58" s="689" t="s">
        <v>845</v>
      </c>
      <c r="F58" s="688">
        <f t="shared" ref="F58:F66" si="2">G58-2</f>
        <v>43920</v>
      </c>
      <c r="G58" s="688">
        <v>43922</v>
      </c>
      <c r="H58" s="688">
        <f>G58</f>
        <v>43922</v>
      </c>
      <c r="I58" s="688">
        <f t="shared" ref="I58:I66" si="3">G58+7</f>
        <v>43929</v>
      </c>
      <c r="J58" s="688">
        <f t="shared" ref="J58:J66" si="4">G58+6</f>
        <v>43928</v>
      </c>
      <c r="K58" s="209"/>
    </row>
    <row r="59" spans="2:14" ht="15" customHeight="1">
      <c r="B59" s="770"/>
      <c r="C59" s="771" t="s">
        <v>766</v>
      </c>
      <c r="D59" s="772"/>
      <c r="E59" s="689" t="s">
        <v>845</v>
      </c>
      <c r="F59" s="688">
        <f t="shared" si="2"/>
        <v>43924</v>
      </c>
      <c r="G59" s="688">
        <v>43926</v>
      </c>
      <c r="H59" s="688">
        <v>43926</v>
      </c>
      <c r="I59" s="688">
        <f t="shared" si="3"/>
        <v>43933</v>
      </c>
      <c r="J59" s="688">
        <f t="shared" si="4"/>
        <v>43932</v>
      </c>
      <c r="K59" s="209"/>
    </row>
    <row r="60" spans="2:14" s="92" customFormat="1" ht="15" customHeight="1">
      <c r="B60" s="770"/>
      <c r="C60" s="771" t="s">
        <v>754</v>
      </c>
      <c r="D60" s="772"/>
      <c r="E60" s="689" t="s">
        <v>926</v>
      </c>
      <c r="F60" s="688">
        <f t="shared" si="2"/>
        <v>43927</v>
      </c>
      <c r="G60" s="688">
        <v>43929</v>
      </c>
      <c r="H60" s="688">
        <f t="shared" ref="H60:H66" si="5">G60</f>
        <v>43929</v>
      </c>
      <c r="I60" s="688">
        <f t="shared" si="3"/>
        <v>43936</v>
      </c>
      <c r="J60" s="688">
        <f t="shared" si="4"/>
        <v>43935</v>
      </c>
      <c r="K60" s="209"/>
      <c r="L60" s="208"/>
      <c r="M60" s="91"/>
      <c r="N60" s="91"/>
    </row>
    <row r="61" spans="2:14" s="92" customFormat="1" ht="15" customHeight="1">
      <c r="B61" s="770"/>
      <c r="C61" s="771" t="s">
        <v>755</v>
      </c>
      <c r="D61" s="772"/>
      <c r="E61" s="689" t="s">
        <v>845</v>
      </c>
      <c r="F61" s="688">
        <f t="shared" si="2"/>
        <v>43931</v>
      </c>
      <c r="G61" s="688">
        <v>43933</v>
      </c>
      <c r="H61" s="688">
        <f t="shared" si="5"/>
        <v>43933</v>
      </c>
      <c r="I61" s="688">
        <f t="shared" si="3"/>
        <v>43940</v>
      </c>
      <c r="J61" s="688">
        <f t="shared" si="4"/>
        <v>43939</v>
      </c>
      <c r="K61" s="209"/>
      <c r="L61" s="208"/>
      <c r="M61" s="91"/>
      <c r="N61" s="91"/>
    </row>
    <row r="62" spans="2:14" s="92" customFormat="1" ht="15" customHeight="1">
      <c r="B62" s="770"/>
      <c r="C62" s="771" t="s">
        <v>746</v>
      </c>
      <c r="D62" s="772"/>
      <c r="E62" s="689" t="s">
        <v>929</v>
      </c>
      <c r="F62" s="688">
        <f t="shared" si="2"/>
        <v>43934</v>
      </c>
      <c r="G62" s="688">
        <v>43936</v>
      </c>
      <c r="H62" s="688">
        <f t="shared" si="5"/>
        <v>43936</v>
      </c>
      <c r="I62" s="688">
        <f t="shared" si="3"/>
        <v>43943</v>
      </c>
      <c r="J62" s="688">
        <f t="shared" si="4"/>
        <v>43942</v>
      </c>
      <c r="K62" s="209"/>
      <c r="L62" s="208"/>
      <c r="M62" s="91"/>
      <c r="N62" s="91"/>
    </row>
    <row r="63" spans="2:14" s="92" customFormat="1" ht="15" customHeight="1">
      <c r="B63" s="770"/>
      <c r="C63" s="771" t="s">
        <v>747</v>
      </c>
      <c r="D63" s="772"/>
      <c r="E63" s="689" t="s">
        <v>926</v>
      </c>
      <c r="F63" s="688">
        <f t="shared" si="2"/>
        <v>43938</v>
      </c>
      <c r="G63" s="688">
        <v>43940</v>
      </c>
      <c r="H63" s="688">
        <f t="shared" si="5"/>
        <v>43940</v>
      </c>
      <c r="I63" s="688">
        <f t="shared" si="3"/>
        <v>43947</v>
      </c>
      <c r="J63" s="688">
        <f t="shared" si="4"/>
        <v>43946</v>
      </c>
      <c r="K63" s="209"/>
      <c r="L63" s="208"/>
      <c r="M63" s="91"/>
      <c r="N63" s="91"/>
    </row>
    <row r="64" spans="2:14" s="92" customFormat="1" ht="15" customHeight="1">
      <c r="B64" s="770"/>
      <c r="C64" s="771" t="s">
        <v>761</v>
      </c>
      <c r="D64" s="772"/>
      <c r="E64" s="689" t="s">
        <v>845</v>
      </c>
      <c r="F64" s="688">
        <f t="shared" si="2"/>
        <v>43941</v>
      </c>
      <c r="G64" s="688">
        <v>43943</v>
      </c>
      <c r="H64" s="688">
        <f t="shared" si="5"/>
        <v>43943</v>
      </c>
      <c r="I64" s="688">
        <f t="shared" si="3"/>
        <v>43950</v>
      </c>
      <c r="J64" s="688">
        <f t="shared" si="4"/>
        <v>43949</v>
      </c>
      <c r="K64" s="209"/>
      <c r="L64" s="208"/>
      <c r="M64" s="91"/>
      <c r="N64" s="91"/>
    </row>
    <row r="65" spans="2:14" s="92" customFormat="1" ht="15" customHeight="1">
      <c r="B65" s="770"/>
      <c r="C65" s="771" t="s">
        <v>823</v>
      </c>
      <c r="D65" s="772"/>
      <c r="E65" s="689" t="s">
        <v>928</v>
      </c>
      <c r="F65" s="688">
        <f t="shared" si="2"/>
        <v>43945</v>
      </c>
      <c r="G65" s="688">
        <v>43947</v>
      </c>
      <c r="H65" s="688">
        <f t="shared" si="5"/>
        <v>43947</v>
      </c>
      <c r="I65" s="688">
        <f t="shared" si="3"/>
        <v>43954</v>
      </c>
      <c r="J65" s="688">
        <f t="shared" si="4"/>
        <v>43953</v>
      </c>
      <c r="K65" s="209"/>
      <c r="L65" s="208"/>
      <c r="M65" s="91"/>
      <c r="N65" s="91"/>
    </row>
    <row r="66" spans="2:14" s="92" customFormat="1" ht="15" customHeight="1">
      <c r="B66" s="770"/>
      <c r="C66" s="771" t="s">
        <v>766</v>
      </c>
      <c r="D66" s="772"/>
      <c r="E66" s="689" t="s">
        <v>928</v>
      </c>
      <c r="F66" s="688">
        <f t="shared" si="2"/>
        <v>43948</v>
      </c>
      <c r="G66" s="688">
        <v>43950</v>
      </c>
      <c r="H66" s="688">
        <f t="shared" si="5"/>
        <v>43950</v>
      </c>
      <c r="I66" s="688">
        <f t="shared" si="3"/>
        <v>43957</v>
      </c>
      <c r="J66" s="688">
        <f t="shared" si="4"/>
        <v>43956</v>
      </c>
      <c r="K66" s="209"/>
      <c r="L66" s="208"/>
      <c r="M66" s="91"/>
      <c r="N66" s="91"/>
    </row>
    <row r="67" spans="2:14" s="92" customFormat="1" ht="15" customHeight="1">
      <c r="B67" s="765"/>
      <c r="C67" s="403"/>
      <c r="D67" s="403"/>
      <c r="E67" s="404"/>
      <c r="F67" s="405"/>
      <c r="G67" s="405"/>
      <c r="H67" s="405"/>
      <c r="I67" s="766"/>
      <c r="J67" s="767"/>
      <c r="K67" s="209"/>
      <c r="L67" s="208"/>
      <c r="M67" s="91"/>
      <c r="N67" s="91"/>
    </row>
    <row r="68" spans="2:14" s="92" customFormat="1" ht="15" customHeight="1">
      <c r="B68" s="879" t="s">
        <v>282</v>
      </c>
      <c r="C68" s="882"/>
      <c r="D68" s="882"/>
      <c r="E68" s="882"/>
      <c r="F68" s="882"/>
      <c r="G68" s="882"/>
      <c r="H68" s="882"/>
      <c r="I68" s="883"/>
      <c r="J68" s="248"/>
      <c r="K68" s="209"/>
      <c r="L68" s="208"/>
      <c r="M68" s="91"/>
      <c r="N68" s="91"/>
    </row>
    <row r="69" spans="2:14" ht="15" customHeight="1">
      <c r="B69" s="870" t="s">
        <v>1</v>
      </c>
      <c r="C69" s="871"/>
      <c r="D69" s="872"/>
      <c r="E69" s="872" t="s">
        <v>2</v>
      </c>
      <c r="F69" s="246" t="s">
        <v>277</v>
      </c>
      <c r="G69" s="246" t="s">
        <v>277</v>
      </c>
      <c r="H69" s="246" t="s">
        <v>277</v>
      </c>
      <c r="I69" s="246" t="s">
        <v>6</v>
      </c>
      <c r="J69" s="248"/>
      <c r="K69" s="113"/>
    </row>
    <row r="70" spans="2:14" ht="15" customHeight="1" thickBot="1">
      <c r="B70" s="873"/>
      <c r="C70" s="874"/>
      <c r="D70" s="875"/>
      <c r="E70" s="875"/>
      <c r="F70" s="189" t="s">
        <v>4</v>
      </c>
      <c r="G70" s="189" t="s">
        <v>7</v>
      </c>
      <c r="H70" s="189" t="s">
        <v>5</v>
      </c>
      <c r="I70" s="189" t="s">
        <v>7</v>
      </c>
      <c r="J70" s="248"/>
      <c r="K70" s="113"/>
    </row>
    <row r="71" spans="2:14" ht="15" customHeight="1" thickTop="1">
      <c r="B71" s="687"/>
      <c r="C71" s="693" t="s">
        <v>842</v>
      </c>
      <c r="D71" s="687"/>
      <c r="E71" s="687" t="s">
        <v>844</v>
      </c>
      <c r="F71" s="688">
        <f>G71-2</f>
        <v>43921</v>
      </c>
      <c r="G71" s="688">
        <v>43923</v>
      </c>
      <c r="H71" s="688">
        <f>G71</f>
        <v>43923</v>
      </c>
      <c r="I71" s="688">
        <f>G71+11</f>
        <v>43934</v>
      </c>
      <c r="J71" s="297"/>
      <c r="K71" s="113"/>
    </row>
    <row r="72" spans="2:14" ht="15" customHeight="1">
      <c r="B72" s="687"/>
      <c r="C72" s="693" t="s">
        <v>742</v>
      </c>
      <c r="D72" s="687"/>
      <c r="E72" s="687" t="s">
        <v>919</v>
      </c>
      <c r="F72" s="688">
        <f>G72-2</f>
        <v>43928</v>
      </c>
      <c r="G72" s="688">
        <v>43930</v>
      </c>
      <c r="H72" s="688">
        <f>G72</f>
        <v>43930</v>
      </c>
      <c r="I72" s="688">
        <f>G72+11</f>
        <v>43941</v>
      </c>
      <c r="J72" s="297"/>
      <c r="K72" s="113"/>
    </row>
    <row r="73" spans="2:14" ht="15" customHeight="1">
      <c r="B73" s="687"/>
      <c r="C73" s="693" t="s">
        <v>760</v>
      </c>
      <c r="D73" s="687"/>
      <c r="E73" s="687" t="s">
        <v>845</v>
      </c>
      <c r="F73" s="688">
        <f>G73-2</f>
        <v>43935</v>
      </c>
      <c r="G73" s="688">
        <v>43937</v>
      </c>
      <c r="H73" s="688">
        <f>G73</f>
        <v>43937</v>
      </c>
      <c r="I73" s="688">
        <f>G73+11</f>
        <v>43948</v>
      </c>
      <c r="J73" s="297"/>
      <c r="K73" s="113"/>
    </row>
    <row r="74" spans="2:14" ht="15" customHeight="1">
      <c r="B74" s="687"/>
      <c r="C74" s="693" t="s">
        <v>741</v>
      </c>
      <c r="D74" s="687"/>
      <c r="E74" s="687" t="s">
        <v>845</v>
      </c>
      <c r="F74" s="688">
        <f>G74-2</f>
        <v>43942</v>
      </c>
      <c r="G74" s="688">
        <v>43944</v>
      </c>
      <c r="H74" s="688">
        <f>G74</f>
        <v>43944</v>
      </c>
      <c r="I74" s="688">
        <f>G74+11</f>
        <v>43955</v>
      </c>
      <c r="J74" s="297"/>
      <c r="K74" s="113"/>
    </row>
    <row r="75" spans="2:14" ht="15" customHeight="1">
      <c r="B75" s="687"/>
      <c r="C75" s="693" t="s">
        <v>842</v>
      </c>
      <c r="D75" s="687"/>
      <c r="E75" s="687" t="s">
        <v>926</v>
      </c>
      <c r="F75" s="688">
        <f>G75-2</f>
        <v>43949</v>
      </c>
      <c r="G75" s="688">
        <v>43951</v>
      </c>
      <c r="H75" s="688">
        <f>G75</f>
        <v>43951</v>
      </c>
      <c r="I75" s="688">
        <f>G75+11</f>
        <v>43962</v>
      </c>
      <c r="J75" s="297"/>
      <c r="K75" s="113"/>
    </row>
    <row r="76" spans="2:14" ht="15" customHeight="1">
      <c r="B76" s="425" t="s">
        <v>20</v>
      </c>
      <c r="C76" s="425"/>
      <c r="D76" s="425"/>
      <c r="E76" s="296"/>
      <c r="F76" s="426"/>
      <c r="G76" s="426"/>
      <c r="H76" s="426"/>
      <c r="I76" s="426"/>
      <c r="J76" s="297"/>
      <c r="K76" s="113"/>
    </row>
    <row r="77" spans="2:14" ht="15" customHeight="1">
      <c r="B77" s="226" t="s">
        <v>73</v>
      </c>
      <c r="C77" s="226"/>
      <c r="D77" s="227"/>
      <c r="E77" s="228"/>
      <c r="F77" s="228"/>
      <c r="G77" s="229"/>
      <c r="H77" s="229"/>
      <c r="I77" s="229"/>
      <c r="K77" s="113"/>
    </row>
    <row r="78" spans="2:14" ht="15" customHeight="1">
      <c r="B78" s="226" t="s">
        <v>76</v>
      </c>
      <c r="C78" s="226"/>
      <c r="D78" s="227"/>
      <c r="E78" s="228"/>
      <c r="F78" s="228"/>
      <c r="G78" s="229"/>
      <c r="H78" s="229"/>
      <c r="I78" s="229"/>
      <c r="K78" s="113"/>
    </row>
    <row r="79" spans="2:14" ht="15" customHeight="1">
      <c r="B79" s="226"/>
      <c r="C79" s="226"/>
      <c r="D79" s="227"/>
      <c r="E79" s="228"/>
      <c r="F79" s="228"/>
      <c r="G79" s="229"/>
      <c r="H79" s="229"/>
      <c r="I79" s="229"/>
      <c r="K79" s="113"/>
    </row>
    <row r="80" spans="2:14" ht="15" customHeight="1">
      <c r="B80" s="194" t="s">
        <v>278</v>
      </c>
      <c r="C80" s="194"/>
      <c r="D80" s="194"/>
      <c r="E80" s="194"/>
      <c r="F80" s="194"/>
      <c r="G80" s="194"/>
      <c r="H80" s="99"/>
      <c r="I80" s="114"/>
      <c r="J80" s="94"/>
      <c r="K80" s="113"/>
    </row>
    <row r="81" spans="2:15" s="92" customFormat="1" ht="15" customHeight="1">
      <c r="B81" s="194"/>
      <c r="C81" s="194"/>
      <c r="D81" s="194"/>
      <c r="E81" s="194"/>
      <c r="F81" s="194"/>
      <c r="G81" s="194"/>
      <c r="H81" s="86"/>
      <c r="I81" s="114"/>
      <c r="J81" s="235"/>
      <c r="K81" s="209"/>
      <c r="L81" s="208"/>
      <c r="M81" s="91"/>
      <c r="N81" s="91"/>
    </row>
    <row r="82" spans="2:15" s="92" customFormat="1" ht="15" customHeight="1">
      <c r="B82" s="196" t="s">
        <v>251</v>
      </c>
      <c r="C82" s="195"/>
      <c r="D82" s="195"/>
      <c r="E82" s="93"/>
      <c r="F82" s="93"/>
      <c r="G82" s="232"/>
      <c r="H82" s="233"/>
      <c r="I82" s="91"/>
      <c r="J82" s="94"/>
      <c r="K82" s="209"/>
      <c r="L82" s="208"/>
      <c r="M82" s="91"/>
      <c r="N82" s="91"/>
    </row>
    <row r="83" spans="2:15" s="92" customFormat="1" ht="15" customHeight="1">
      <c r="B83" s="97" t="s">
        <v>252</v>
      </c>
      <c r="C83" s="96"/>
      <c r="D83" s="96"/>
      <c r="E83" s="119"/>
      <c r="F83" s="120"/>
      <c r="G83" s="232"/>
      <c r="H83" s="234"/>
      <c r="I83" s="94"/>
      <c r="J83" s="94"/>
      <c r="K83" s="209"/>
      <c r="L83" s="208"/>
      <c r="M83" s="91"/>
      <c r="N83" s="91"/>
    </row>
    <row r="84" spans="2:15" s="116" customFormat="1" ht="15" customHeight="1">
      <c r="B84" s="212"/>
      <c r="C84" s="213"/>
      <c r="D84" s="213"/>
      <c r="E84" s="214"/>
      <c r="F84" s="215"/>
      <c r="G84" s="216"/>
      <c r="H84" s="217"/>
      <c r="I84" s="211"/>
      <c r="J84" s="211"/>
      <c r="K84" s="211"/>
      <c r="L84" s="211"/>
      <c r="M84" s="99"/>
      <c r="N84" s="115"/>
      <c r="O84" s="115"/>
    </row>
    <row r="85" spans="2:15" s="100" customFormat="1" ht="15" customHeight="1">
      <c r="B85" s="212"/>
      <c r="C85" s="213"/>
      <c r="D85" s="213"/>
      <c r="E85" s="214"/>
      <c r="F85" s="215"/>
      <c r="G85" s="216"/>
      <c r="H85" s="218"/>
      <c r="I85" s="211"/>
      <c r="J85" s="211"/>
      <c r="K85" s="211"/>
      <c r="L85" s="211"/>
      <c r="M85" s="99"/>
      <c r="N85" s="99"/>
      <c r="O85" s="99"/>
    </row>
    <row r="86" spans="2:15" s="100" customFormat="1" ht="15" customHeight="1">
      <c r="B86" s="187" t="s">
        <v>323</v>
      </c>
      <c r="C86" s="219"/>
      <c r="D86" s="219"/>
      <c r="E86" s="214"/>
      <c r="F86" s="215"/>
      <c r="G86" s="216"/>
      <c r="H86" s="217"/>
      <c r="I86" s="211"/>
      <c r="J86" s="208"/>
      <c r="K86" s="208"/>
      <c r="L86" s="208"/>
      <c r="M86" s="99"/>
      <c r="N86" s="99"/>
      <c r="O86" s="99"/>
    </row>
    <row r="87" spans="2:15" s="100" customFormat="1" ht="15" customHeight="1">
      <c r="B87" s="187" t="s">
        <v>324</v>
      </c>
      <c r="C87" s="123"/>
      <c r="D87" s="123"/>
      <c r="E87" s="119"/>
      <c r="F87" s="120"/>
      <c r="G87" s="121"/>
      <c r="H87" s="124"/>
      <c r="I87" s="94"/>
      <c r="J87" s="91"/>
      <c r="K87" s="91"/>
      <c r="L87" s="91"/>
      <c r="M87" s="99"/>
      <c r="N87" s="99"/>
      <c r="O87" s="99"/>
    </row>
    <row r="88" spans="2:15" s="116" customFormat="1" ht="15" customHeight="1">
      <c r="B88" s="125"/>
      <c r="C88" s="126"/>
      <c r="D88" s="126"/>
      <c r="E88" s="93"/>
      <c r="F88" s="92"/>
      <c r="G88" s="127"/>
      <c r="H88" s="122"/>
      <c r="I88" s="94"/>
      <c r="J88" s="91"/>
      <c r="K88" s="92"/>
      <c r="L88" s="92"/>
      <c r="M88" s="99"/>
      <c r="N88" s="115"/>
      <c r="O88" s="115"/>
    </row>
    <row r="89" spans="2:15" s="116" customFormat="1" ht="15" customHeight="1">
      <c r="B89" s="118"/>
      <c r="C89" s="117"/>
      <c r="D89" s="117"/>
      <c r="E89" s="93"/>
      <c r="F89" s="92"/>
      <c r="G89" s="128"/>
      <c r="H89" s="122"/>
      <c r="I89" s="91"/>
      <c r="J89" s="51"/>
      <c r="K89" s="51"/>
      <c r="L89" s="51"/>
      <c r="M89" s="115"/>
      <c r="N89" s="115"/>
      <c r="O89" s="115"/>
    </row>
    <row r="90" spans="2:15" s="100" customFormat="1" ht="18" customHeight="1">
      <c r="B90" s="118"/>
      <c r="C90" s="129"/>
      <c r="D90" s="130"/>
      <c r="E90" s="130"/>
      <c r="F90" s="93"/>
      <c r="G90" s="91"/>
      <c r="H90" s="122"/>
      <c r="I90" s="91"/>
      <c r="J90" s="85"/>
      <c r="K90" s="85"/>
      <c r="L90" s="99"/>
      <c r="M90" s="99"/>
      <c r="N90" s="99"/>
      <c r="O90" s="99"/>
    </row>
    <row r="91" spans="2:15" s="100" customFormat="1" ht="18" customHeight="1">
      <c r="B91" s="131"/>
      <c r="C91" s="91"/>
      <c r="D91" s="91"/>
      <c r="E91" s="91"/>
      <c r="F91" s="91"/>
      <c r="G91" s="93"/>
      <c r="H91" s="129"/>
      <c r="I91" s="91"/>
      <c r="J91" s="85"/>
      <c r="K91" s="85"/>
      <c r="L91" s="99"/>
      <c r="M91" s="99"/>
      <c r="N91" s="99"/>
      <c r="O91" s="99"/>
    </row>
    <row r="92" spans="2:15" s="100" customFormat="1" ht="18" customHeight="1">
      <c r="B92" s="132"/>
      <c r="C92" s="133"/>
      <c r="D92" s="134"/>
      <c r="E92" s="135"/>
      <c r="F92" s="51"/>
      <c r="G92" s="122"/>
      <c r="H92" s="51"/>
      <c r="I92" s="51"/>
      <c r="J92" s="85"/>
      <c r="K92" s="85"/>
      <c r="L92" s="99"/>
      <c r="M92" s="99"/>
      <c r="N92" s="99"/>
      <c r="O92" s="99"/>
    </row>
    <row r="93" spans="2:15" s="100" customFormat="1" ht="18" customHeight="1">
      <c r="B93" s="86"/>
      <c r="C93" s="86"/>
      <c r="D93" s="86"/>
      <c r="E93" s="86"/>
      <c r="F93" s="98"/>
      <c r="G93" s="3"/>
      <c r="H93" s="86"/>
      <c r="I93" s="86"/>
      <c r="J93" s="86"/>
      <c r="K93" s="86"/>
      <c r="L93" s="99"/>
      <c r="M93" s="99"/>
      <c r="N93" s="99"/>
      <c r="O93" s="99"/>
    </row>
    <row r="94" spans="2:15" s="100" customFormat="1" ht="18" customHeight="1">
      <c r="B94" s="86"/>
      <c r="C94" s="86"/>
      <c r="D94" s="88"/>
      <c r="E94" s="98"/>
      <c r="F94" s="86"/>
      <c r="G94" s="85"/>
      <c r="H94" s="85"/>
      <c r="I94" s="85"/>
      <c r="J94" s="86"/>
      <c r="K94" s="86"/>
      <c r="L94" s="99"/>
      <c r="M94" s="99"/>
      <c r="N94" s="99"/>
      <c r="O94" s="99"/>
    </row>
  </sheetData>
  <sheetProtection algorithmName="SHA-512" hashValue="jMDdWk0lpcZI90aO6ZHarj3XLfULDrERwxtkCtMG0gt4Jf8G+qcIerX/PkwHFoESocLkXx2CldTUBIuwCf0Xsg==" saltValue="N/7cL4UK0gMAXxt4dYv+7g==" spinCount="100000" sheet="1" objects="1" scenarios="1"/>
  <mergeCells count="23">
    <mergeCell ref="B2:K2"/>
    <mergeCell ref="B3:K3"/>
    <mergeCell ref="B32:I32"/>
    <mergeCell ref="B33:D34"/>
    <mergeCell ref="E33:E34"/>
    <mergeCell ref="B68:I68"/>
    <mergeCell ref="D1:H1"/>
    <mergeCell ref="B9:J9"/>
    <mergeCell ref="B11:I11"/>
    <mergeCell ref="B12:D13"/>
    <mergeCell ref="E12:E13"/>
    <mergeCell ref="A4:K4"/>
    <mergeCell ref="A5:J5"/>
    <mergeCell ref="A6:K6"/>
    <mergeCell ref="B56:D57"/>
    <mergeCell ref="E56:E57"/>
    <mergeCell ref="B69:D70"/>
    <mergeCell ref="E69:E70"/>
    <mergeCell ref="B35:D35"/>
    <mergeCell ref="B44:D45"/>
    <mergeCell ref="E44:E45"/>
    <mergeCell ref="B55:J55"/>
    <mergeCell ref="B43:I43"/>
  </mergeCells>
  <phoneticPr fontId="6" type="noConversion"/>
  <conditionalFormatting sqref="E71:I71 C72:I72 E73:I75 B73:B74">
    <cfRule type="timePeriod" dxfId="0" priority="1" stopIfTrue="1" timePeriod="lastWeek">
      <formula>AND(TODAY()-ROUNDDOWN(B71,0)&gt;=(WEEKDAY(TODAY())),TODAY()-ROUNDDOWN(B71,0)&lt;(WEEKDAY(TODAY())+7))</formula>
    </cfRule>
  </conditionalFormatting>
  <hyperlinks>
    <hyperlink ref="E72" location="'Master Sheet'!A1" display="'Master Sheet'!A1" xr:uid="{5AF02A8A-707D-429A-A6B5-9B44F809BA90}"/>
  </hyperlinks>
  <printOptions horizontalCentered="1"/>
  <pageMargins left="0.19685039370078741" right="0.19685039370078741" top="0.19685039370078741" bottom="0.19685039370078741" header="0.15748031496062992" footer="0.15748031496062992"/>
  <pageSetup paperSize="9" scale="72" fitToHeight="2" orientation="portrait" r:id="rId1"/>
  <headerFooter alignWithMargins="0"/>
  <rowBreaks count="1" manualBreakCount="1">
    <brk id="53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1:O103"/>
  <sheetViews>
    <sheetView workbookViewId="0">
      <selection activeCell="B2" sqref="B2:J2"/>
    </sheetView>
  </sheetViews>
  <sheetFormatPr defaultColWidth="8" defaultRowHeight="11.25"/>
  <cols>
    <col min="1" max="1" width="1.625" style="5" customWidth="1"/>
    <col min="2" max="2" width="25" style="7" customWidth="1"/>
    <col min="3" max="3" width="14.125" style="7" customWidth="1"/>
    <col min="4" max="4" width="16" style="7" bestFit="1" customWidth="1"/>
    <col min="5" max="5" width="7.5" style="8" bestFit="1" customWidth="1"/>
    <col min="6" max="6" width="8.5" style="8" bestFit="1" customWidth="1"/>
    <col min="7" max="7" width="7.375" style="8" bestFit="1" customWidth="1"/>
    <col min="8" max="8" width="12.625" style="7" bestFit="1" customWidth="1"/>
    <col min="9" max="9" width="12.125" style="7" bestFit="1" customWidth="1"/>
    <col min="10" max="10" width="8" style="7" bestFit="1" customWidth="1"/>
    <col min="11" max="11" width="13.75" style="7" customWidth="1"/>
    <col min="12" max="12" width="1.75" style="7" customWidth="1"/>
    <col min="13" max="13" width="10.375" style="7" bestFit="1" customWidth="1"/>
    <col min="14" max="14" width="9.5" style="7" bestFit="1" customWidth="1"/>
    <col min="15" max="16384" width="8" style="5"/>
  </cols>
  <sheetData>
    <row r="1" spans="2:15">
      <c r="B1" s="8"/>
      <c r="C1" s="908"/>
      <c r="D1" s="908"/>
      <c r="E1" s="908"/>
      <c r="F1" s="908"/>
      <c r="G1" s="908"/>
      <c r="H1" s="908"/>
      <c r="I1" s="8"/>
      <c r="J1" s="8"/>
      <c r="K1" s="8"/>
      <c r="L1" s="8" t="s">
        <v>59</v>
      </c>
      <c r="M1" s="8"/>
      <c r="N1" s="8"/>
    </row>
    <row r="2" spans="2:15" ht="26.25">
      <c r="B2" s="844" t="s">
        <v>0</v>
      </c>
      <c r="C2" s="844"/>
      <c r="D2" s="844"/>
      <c r="E2" s="844"/>
      <c r="F2" s="844"/>
      <c r="G2" s="844"/>
      <c r="H2" s="844"/>
      <c r="I2" s="844"/>
      <c r="J2" s="844"/>
      <c r="K2" s="9"/>
      <c r="L2" s="8"/>
      <c r="M2" s="8"/>
      <c r="N2" s="8"/>
    </row>
    <row r="3" spans="2:15" s="7" customFormat="1">
      <c r="B3" s="909" t="s">
        <v>62</v>
      </c>
      <c r="C3" s="909"/>
      <c r="D3" s="909"/>
      <c r="E3" s="909"/>
      <c r="F3" s="909"/>
      <c r="G3" s="909"/>
      <c r="H3" s="909"/>
      <c r="I3" s="909"/>
      <c r="J3" s="909"/>
      <c r="K3" s="20"/>
    </row>
    <row r="4" spans="2:15" s="7" customFormat="1">
      <c r="B4" s="909" t="s">
        <v>63</v>
      </c>
      <c r="C4" s="909"/>
      <c r="D4" s="909"/>
      <c r="E4" s="909"/>
      <c r="F4" s="909"/>
      <c r="G4" s="909"/>
      <c r="H4" s="909"/>
      <c r="I4" s="909"/>
      <c r="J4" s="909"/>
      <c r="K4" s="20"/>
    </row>
    <row r="5" spans="2:15" s="7" customFormat="1">
      <c r="B5" s="909" t="s">
        <v>64</v>
      </c>
      <c r="C5" s="909"/>
      <c r="D5" s="909"/>
      <c r="E5" s="909"/>
      <c r="F5" s="909"/>
      <c r="G5" s="909"/>
      <c r="H5" s="909"/>
      <c r="I5" s="909"/>
      <c r="J5" s="909"/>
      <c r="K5" s="20"/>
    </row>
    <row r="6" spans="2:15" s="7" customFormat="1">
      <c r="D6" s="6"/>
      <c r="E6" s="6"/>
      <c r="F6" s="6"/>
      <c r="G6" s="6"/>
      <c r="H6" s="6"/>
      <c r="I6" s="6"/>
      <c r="J6" s="6"/>
      <c r="K6" s="6"/>
    </row>
    <row r="7" spans="2:15">
      <c r="B7" s="907" t="s">
        <v>25</v>
      </c>
      <c r="C7" s="907"/>
      <c r="D7" s="907"/>
      <c r="E7" s="907"/>
      <c r="F7" s="907"/>
      <c r="G7" s="907"/>
      <c r="H7" s="907"/>
      <c r="I7" s="907"/>
      <c r="J7" s="907"/>
      <c r="K7" s="20"/>
    </row>
    <row r="8" spans="2:15">
      <c r="B8" s="907"/>
      <c r="C8" s="907"/>
      <c r="D8" s="6"/>
      <c r="E8" s="6"/>
      <c r="F8" s="6" t="s">
        <v>65</v>
      </c>
      <c r="G8" s="6"/>
      <c r="H8" s="6"/>
      <c r="I8" s="6"/>
      <c r="J8" s="6"/>
      <c r="K8" s="20"/>
    </row>
    <row r="9" spans="2:15">
      <c r="B9" s="1"/>
      <c r="C9" s="10"/>
      <c r="D9" s="10"/>
      <c r="E9" s="11"/>
      <c r="F9" s="11"/>
      <c r="G9" s="11"/>
      <c r="H9" s="13"/>
      <c r="I9" s="12" t="s">
        <v>43</v>
      </c>
      <c r="J9" s="46">
        <v>41453</v>
      </c>
      <c r="K9" s="46"/>
    </row>
    <row r="10" spans="2:15" ht="15.75">
      <c r="B10" s="899" t="s">
        <v>66</v>
      </c>
      <c r="C10" s="900"/>
      <c r="D10" s="900"/>
      <c r="E10" s="900"/>
      <c r="F10" s="900"/>
      <c r="G10" s="900"/>
      <c r="H10" s="900"/>
      <c r="I10" s="900"/>
      <c r="J10" s="900"/>
      <c r="K10" s="901"/>
    </row>
    <row r="11" spans="2:15">
      <c r="B11" s="894" t="s">
        <v>1</v>
      </c>
      <c r="C11" s="894" t="s">
        <v>2</v>
      </c>
      <c r="D11" s="894" t="s">
        <v>3</v>
      </c>
      <c r="E11" s="896" t="s">
        <v>67</v>
      </c>
      <c r="F11" s="897"/>
      <c r="G11" s="898"/>
      <c r="H11" s="896" t="s">
        <v>68</v>
      </c>
      <c r="I11" s="897"/>
      <c r="J11" s="898"/>
      <c r="K11" s="162" t="s">
        <v>10</v>
      </c>
      <c r="O11" s="7"/>
    </row>
    <row r="12" spans="2:15" ht="12" thickBot="1">
      <c r="B12" s="895"/>
      <c r="C12" s="895"/>
      <c r="D12" s="895"/>
      <c r="E12" s="163" t="s">
        <v>11</v>
      </c>
      <c r="F12" s="164" t="s">
        <v>7</v>
      </c>
      <c r="G12" s="163" t="s">
        <v>5</v>
      </c>
      <c r="H12" s="165" t="s">
        <v>11</v>
      </c>
      <c r="I12" s="163" t="s">
        <v>7</v>
      </c>
      <c r="J12" s="164" t="s">
        <v>5</v>
      </c>
      <c r="K12" s="164" t="s">
        <v>7</v>
      </c>
      <c r="O12" s="7"/>
    </row>
    <row r="13" spans="2:15" s="19" customFormat="1" ht="12" thickTop="1">
      <c r="B13" s="166" t="s">
        <v>89</v>
      </c>
      <c r="C13" s="17" t="s">
        <v>90</v>
      </c>
      <c r="D13" s="167" t="s">
        <v>91</v>
      </c>
      <c r="E13" s="168">
        <f>G13-2</f>
        <v>41457</v>
      </c>
      <c r="F13" s="168">
        <f>G13</f>
        <v>41459</v>
      </c>
      <c r="G13" s="168">
        <v>41459</v>
      </c>
      <c r="H13" s="169"/>
      <c r="I13" s="169"/>
      <c r="J13" s="169"/>
      <c r="K13" s="34">
        <f>+G13+6</f>
        <v>41465</v>
      </c>
      <c r="L13" s="23"/>
      <c r="M13" s="23"/>
      <c r="N13" s="23"/>
      <c r="O13" s="23"/>
    </row>
    <row r="14" spans="2:15">
      <c r="B14" s="36" t="s">
        <v>92</v>
      </c>
      <c r="C14" s="15" t="s">
        <v>93</v>
      </c>
      <c r="D14" s="28" t="s">
        <v>69</v>
      </c>
      <c r="E14" s="28">
        <f>G14-1</f>
        <v>41457</v>
      </c>
      <c r="F14" s="28">
        <f t="shared" ref="F14:F35" si="0">G14</f>
        <v>41458</v>
      </c>
      <c r="G14" s="28">
        <v>41458</v>
      </c>
      <c r="H14" s="28">
        <f>J14-1</f>
        <v>41456</v>
      </c>
      <c r="I14" s="28">
        <v>41458</v>
      </c>
      <c r="J14" s="24">
        <v>41457</v>
      </c>
      <c r="K14" s="25">
        <f>+G14+3</f>
        <v>41461</v>
      </c>
    </row>
    <row r="15" spans="2:15">
      <c r="B15" s="81" t="s">
        <v>94</v>
      </c>
      <c r="C15" s="35" t="s">
        <v>95</v>
      </c>
      <c r="D15" s="28" t="s">
        <v>70</v>
      </c>
      <c r="E15" s="28">
        <f>G15-4</f>
        <v>41452</v>
      </c>
      <c r="F15" s="28">
        <f t="shared" si="0"/>
        <v>41456</v>
      </c>
      <c r="G15" s="32">
        <v>41456</v>
      </c>
      <c r="H15" s="33"/>
      <c r="I15" s="24"/>
      <c r="J15" s="24"/>
      <c r="K15" s="25">
        <f>+G15+4</f>
        <v>41460</v>
      </c>
    </row>
    <row r="16" spans="2:15">
      <c r="B16" s="81"/>
      <c r="C16" s="160"/>
      <c r="D16" s="28" t="s">
        <v>71</v>
      </c>
      <c r="E16" s="32"/>
      <c r="F16" s="28"/>
      <c r="G16" s="32"/>
      <c r="H16" s="33"/>
      <c r="I16" s="24"/>
      <c r="J16" s="24"/>
      <c r="K16" s="25"/>
    </row>
    <row r="17" spans="2:15">
      <c r="B17" s="81" t="s">
        <v>96</v>
      </c>
      <c r="C17" s="160" t="s">
        <v>97</v>
      </c>
      <c r="D17" s="28" t="s">
        <v>72</v>
      </c>
      <c r="E17" s="28">
        <f>G17-2</f>
        <v>41460</v>
      </c>
      <c r="F17" s="28">
        <f t="shared" si="0"/>
        <v>41462</v>
      </c>
      <c r="G17" s="32">
        <v>41462</v>
      </c>
      <c r="H17" s="33"/>
      <c r="I17" s="33"/>
      <c r="J17" s="33"/>
      <c r="K17" s="25">
        <f>+G17+4</f>
        <v>41466</v>
      </c>
    </row>
    <row r="18" spans="2:15">
      <c r="B18" s="81"/>
      <c r="C18" s="160"/>
      <c r="D18" s="28" t="s">
        <v>98</v>
      </c>
      <c r="E18" s="32"/>
      <c r="F18" s="28"/>
      <c r="G18" s="32"/>
      <c r="H18" s="33"/>
      <c r="I18" s="33"/>
      <c r="J18" s="33"/>
      <c r="K18" s="25"/>
    </row>
    <row r="19" spans="2:15" s="19" customFormat="1">
      <c r="B19" s="82" t="s">
        <v>99</v>
      </c>
      <c r="C19" s="15" t="s">
        <v>100</v>
      </c>
      <c r="D19" s="28" t="s">
        <v>101</v>
      </c>
      <c r="E19" s="28">
        <f>G19-4</f>
        <v>41453</v>
      </c>
      <c r="F19" s="28">
        <f t="shared" si="0"/>
        <v>41457</v>
      </c>
      <c r="G19" s="28">
        <v>41457</v>
      </c>
      <c r="H19" s="24">
        <f>J19-2</f>
        <v>41457</v>
      </c>
      <c r="I19" s="24">
        <v>41459</v>
      </c>
      <c r="J19" s="24">
        <v>41459</v>
      </c>
      <c r="K19" s="25">
        <f>+G19+10</f>
        <v>41467</v>
      </c>
      <c r="L19" s="23"/>
      <c r="M19" s="23"/>
      <c r="N19" s="23"/>
    </row>
    <row r="20" spans="2:15" s="19" customFormat="1">
      <c r="B20" s="40" t="s">
        <v>102</v>
      </c>
      <c r="C20" s="101" t="s">
        <v>103</v>
      </c>
      <c r="D20" s="32" t="s">
        <v>104</v>
      </c>
      <c r="E20" s="28">
        <f>G20-4</f>
        <v>41453</v>
      </c>
      <c r="F20" s="28">
        <f t="shared" si="0"/>
        <v>41457</v>
      </c>
      <c r="G20" s="28">
        <v>41457</v>
      </c>
      <c r="H20" s="24"/>
      <c r="I20" s="24"/>
      <c r="J20" s="24"/>
      <c r="K20" s="34">
        <f>+G20+5</f>
        <v>41462</v>
      </c>
      <c r="L20" s="23"/>
      <c r="M20" s="23"/>
      <c r="N20" s="23"/>
    </row>
    <row r="21" spans="2:15" s="19" customFormat="1">
      <c r="B21" s="36" t="s">
        <v>105</v>
      </c>
      <c r="C21" s="15" t="s">
        <v>106</v>
      </c>
      <c r="D21" s="32" t="s">
        <v>107</v>
      </c>
      <c r="E21" s="32">
        <f>G21-3</f>
        <v>41464</v>
      </c>
      <c r="F21" s="28">
        <f t="shared" si="0"/>
        <v>41467</v>
      </c>
      <c r="G21" s="32">
        <v>41467</v>
      </c>
      <c r="H21" s="24"/>
      <c r="I21" s="24"/>
      <c r="J21" s="24"/>
      <c r="K21" s="34">
        <f>+G21+6</f>
        <v>41473</v>
      </c>
      <c r="L21" s="23"/>
      <c r="M21" s="23"/>
      <c r="N21" s="23"/>
      <c r="O21" s="23"/>
    </row>
    <row r="22" spans="2:15">
      <c r="B22" s="36" t="s">
        <v>108</v>
      </c>
      <c r="C22" s="15" t="s">
        <v>109</v>
      </c>
      <c r="D22" s="28" t="s">
        <v>110</v>
      </c>
      <c r="E22" s="28">
        <f>G22-1</f>
        <v>41464</v>
      </c>
      <c r="F22" s="28">
        <f t="shared" si="0"/>
        <v>41465</v>
      </c>
      <c r="G22" s="28">
        <v>41465</v>
      </c>
      <c r="H22" s="28">
        <f>J22-1</f>
        <v>41463</v>
      </c>
      <c r="I22" s="28">
        <v>41458</v>
      </c>
      <c r="J22" s="24">
        <v>41464</v>
      </c>
      <c r="K22" s="25">
        <f>+G22+3</f>
        <v>41468</v>
      </c>
    </row>
    <row r="23" spans="2:15">
      <c r="B23" s="81" t="s">
        <v>111</v>
      </c>
      <c r="C23" s="35" t="s">
        <v>112</v>
      </c>
      <c r="D23" s="28" t="s">
        <v>113</v>
      </c>
      <c r="E23" s="28">
        <f>G23-1</f>
        <v>41429</v>
      </c>
      <c r="F23" s="28">
        <f t="shared" si="0"/>
        <v>41430</v>
      </c>
      <c r="G23" s="32">
        <v>41430</v>
      </c>
      <c r="H23" s="33"/>
      <c r="I23" s="24"/>
      <c r="J23" s="24"/>
      <c r="K23" s="25">
        <f>+G23+4</f>
        <v>41434</v>
      </c>
    </row>
    <row r="24" spans="2:15">
      <c r="B24" s="81" t="s">
        <v>114</v>
      </c>
      <c r="C24" s="15" t="s">
        <v>115</v>
      </c>
      <c r="D24" s="28" t="s">
        <v>116</v>
      </c>
      <c r="E24" s="28">
        <f>G24-1</f>
        <v>41467</v>
      </c>
      <c r="F24" s="28">
        <f t="shared" si="0"/>
        <v>41468</v>
      </c>
      <c r="G24" s="28">
        <v>41468</v>
      </c>
      <c r="H24" s="24"/>
      <c r="I24" s="24"/>
      <c r="J24" s="24"/>
      <c r="K24" s="25">
        <f>+G24+4</f>
        <v>41472</v>
      </c>
    </row>
    <row r="25" spans="2:15">
      <c r="B25" s="81" t="s">
        <v>117</v>
      </c>
      <c r="C25" s="160" t="s">
        <v>118</v>
      </c>
      <c r="D25" s="28" t="s">
        <v>119</v>
      </c>
      <c r="E25" s="28">
        <f>G25-2</f>
        <v>41467</v>
      </c>
      <c r="F25" s="28">
        <f t="shared" si="0"/>
        <v>41469</v>
      </c>
      <c r="G25" s="32">
        <v>41469</v>
      </c>
      <c r="H25" s="33"/>
      <c r="I25" s="33"/>
      <c r="J25" s="33"/>
      <c r="K25" s="25">
        <f>+G25+4</f>
        <v>41473</v>
      </c>
    </row>
    <row r="26" spans="2:15" s="19" customFormat="1">
      <c r="B26" s="81"/>
      <c r="C26" s="35"/>
      <c r="D26" s="28" t="s">
        <v>120</v>
      </c>
      <c r="E26" s="32"/>
      <c r="F26" s="28"/>
      <c r="G26" s="32"/>
      <c r="H26" s="33"/>
      <c r="I26" s="33"/>
      <c r="J26" s="33"/>
      <c r="K26" s="25"/>
      <c r="L26" s="23"/>
      <c r="M26" s="23"/>
      <c r="N26" s="23"/>
    </row>
    <row r="27" spans="2:15" s="19" customFormat="1">
      <c r="B27" s="82" t="s">
        <v>121</v>
      </c>
      <c r="C27" s="15" t="s">
        <v>122</v>
      </c>
      <c r="D27" s="28" t="s">
        <v>123</v>
      </c>
      <c r="E27" s="28">
        <f>G27-2</f>
        <v>41461</v>
      </c>
      <c r="F27" s="28">
        <f t="shared" si="0"/>
        <v>41463</v>
      </c>
      <c r="G27" s="28">
        <v>41463</v>
      </c>
      <c r="H27" s="24">
        <f>J27-2</f>
        <v>41464</v>
      </c>
      <c r="I27" s="24">
        <v>41459</v>
      </c>
      <c r="J27" s="24">
        <v>41466</v>
      </c>
      <c r="K27" s="25">
        <f>+G27+10</f>
        <v>41473</v>
      </c>
      <c r="L27" s="23"/>
      <c r="M27" s="23"/>
      <c r="N27" s="23"/>
    </row>
    <row r="28" spans="2:15" s="19" customFormat="1">
      <c r="B28" s="81" t="s">
        <v>124</v>
      </c>
      <c r="C28" s="160" t="s">
        <v>125</v>
      </c>
      <c r="D28" s="32" t="s">
        <v>126</v>
      </c>
      <c r="E28" s="32">
        <f>G28-7</f>
        <v>41463</v>
      </c>
      <c r="F28" s="28">
        <f t="shared" si="0"/>
        <v>41470</v>
      </c>
      <c r="G28" s="32">
        <v>41470</v>
      </c>
      <c r="H28" s="33"/>
      <c r="I28" s="33"/>
      <c r="J28" s="33"/>
      <c r="K28" s="34">
        <f>+G28+5</f>
        <v>41475</v>
      </c>
      <c r="L28" s="23"/>
      <c r="M28" s="23"/>
      <c r="N28" s="23"/>
    </row>
    <row r="29" spans="2:15" s="19" customFormat="1">
      <c r="B29" s="36"/>
      <c r="C29" s="15"/>
      <c r="D29" s="32" t="s">
        <v>127</v>
      </c>
      <c r="E29" s="32"/>
      <c r="F29" s="28"/>
      <c r="G29" s="32"/>
      <c r="H29" s="33"/>
      <c r="I29" s="33"/>
      <c r="J29" s="33"/>
      <c r="K29" s="34"/>
      <c r="L29" s="23"/>
      <c r="M29" s="23"/>
      <c r="N29" s="23"/>
    </row>
    <row r="30" spans="2:15">
      <c r="B30" s="170"/>
      <c r="C30" s="171"/>
      <c r="D30" s="168" t="s">
        <v>119</v>
      </c>
      <c r="E30" s="168"/>
      <c r="F30" s="28"/>
      <c r="G30" s="167"/>
      <c r="H30" s="172"/>
      <c r="I30" s="172"/>
      <c r="J30" s="172"/>
      <c r="K30" s="25"/>
    </row>
    <row r="31" spans="2:15">
      <c r="B31" s="81" t="s">
        <v>128</v>
      </c>
      <c r="C31" s="35" t="s">
        <v>129</v>
      </c>
      <c r="D31" s="28" t="s">
        <v>130</v>
      </c>
      <c r="E31" s="28">
        <f>G31-1</f>
        <v>41466</v>
      </c>
      <c r="F31" s="28">
        <f t="shared" si="0"/>
        <v>41467</v>
      </c>
      <c r="G31" s="32">
        <v>41467</v>
      </c>
      <c r="H31" s="33"/>
      <c r="I31" s="24"/>
      <c r="J31" s="24"/>
      <c r="K31" s="25">
        <f>+G31+4</f>
        <v>41471</v>
      </c>
    </row>
    <row r="32" spans="2:15">
      <c r="B32" s="81" t="s">
        <v>131</v>
      </c>
      <c r="C32" s="160" t="s">
        <v>132</v>
      </c>
      <c r="D32" s="28" t="s">
        <v>116</v>
      </c>
      <c r="E32" s="28">
        <f>G32-1</f>
        <v>41468</v>
      </c>
      <c r="F32" s="28">
        <f t="shared" si="0"/>
        <v>41469</v>
      </c>
      <c r="G32" s="32">
        <v>41469</v>
      </c>
      <c r="H32" s="33"/>
      <c r="I32" s="24"/>
      <c r="J32" s="24"/>
      <c r="K32" s="25">
        <f>+G32+4</f>
        <v>41473</v>
      </c>
    </row>
    <row r="33" spans="2:15">
      <c r="B33" s="81"/>
      <c r="C33" s="160"/>
      <c r="D33" s="28" t="s">
        <v>119</v>
      </c>
      <c r="E33" s="28"/>
      <c r="F33" s="28"/>
      <c r="G33" s="32"/>
      <c r="H33" s="33"/>
      <c r="I33" s="33"/>
      <c r="J33" s="33"/>
      <c r="K33" s="25"/>
    </row>
    <row r="34" spans="2:15">
      <c r="B34" s="81"/>
      <c r="C34" s="160"/>
      <c r="D34" s="28" t="s">
        <v>120</v>
      </c>
      <c r="E34" s="32"/>
      <c r="F34" s="28"/>
      <c r="G34" s="32"/>
      <c r="H34" s="33"/>
      <c r="I34" s="33"/>
      <c r="J34" s="33"/>
      <c r="K34" s="25"/>
    </row>
    <row r="35" spans="2:15" s="19" customFormat="1">
      <c r="B35" s="82" t="s">
        <v>133</v>
      </c>
      <c r="C35" s="15" t="s">
        <v>134</v>
      </c>
      <c r="D35" s="28" t="s">
        <v>123</v>
      </c>
      <c r="E35" s="28">
        <f>G35-2</f>
        <v>41466</v>
      </c>
      <c r="F35" s="28">
        <f t="shared" si="0"/>
        <v>41468</v>
      </c>
      <c r="G35" s="28">
        <v>41468</v>
      </c>
      <c r="H35" s="24">
        <v>41450</v>
      </c>
      <c r="I35" s="24">
        <v>41470</v>
      </c>
      <c r="J35" s="24">
        <v>41470</v>
      </c>
      <c r="K35" s="25">
        <f>+G35+10</f>
        <v>41478</v>
      </c>
      <c r="L35" s="23"/>
      <c r="M35" s="23"/>
      <c r="N35" s="23"/>
    </row>
    <row r="36" spans="2:15" s="19" customFormat="1">
      <c r="B36" s="173"/>
      <c r="C36" s="161"/>
      <c r="D36" s="37" t="s">
        <v>126</v>
      </c>
      <c r="E36" s="29"/>
      <c r="F36" s="29"/>
      <c r="G36" s="29"/>
      <c r="H36" s="26"/>
      <c r="I36" s="26"/>
      <c r="J36" s="26"/>
      <c r="K36" s="39"/>
      <c r="L36" s="23"/>
      <c r="M36" s="23"/>
      <c r="N36" s="23"/>
    </row>
    <row r="37" spans="2:15">
      <c r="B37" s="52" t="s">
        <v>135</v>
      </c>
      <c r="C37" s="53"/>
      <c r="D37" s="53"/>
      <c r="E37" s="54"/>
      <c r="F37" s="54"/>
      <c r="G37" s="54"/>
      <c r="H37" s="55"/>
      <c r="I37" s="55"/>
      <c r="J37" s="55"/>
      <c r="K37" s="55"/>
    </row>
    <row r="38" spans="2:15">
      <c r="B38" s="52" t="s">
        <v>136</v>
      </c>
      <c r="C38" s="53"/>
      <c r="D38" s="53"/>
      <c r="E38" s="54"/>
      <c r="F38" s="54"/>
      <c r="G38" s="54"/>
      <c r="H38" s="55"/>
      <c r="I38" s="55"/>
      <c r="J38" s="55"/>
      <c r="K38" s="55"/>
    </row>
    <row r="39" spans="2:15">
      <c r="B39" s="52" t="s">
        <v>137</v>
      </c>
      <c r="C39" s="53"/>
      <c r="D39" s="53"/>
      <c r="E39" s="54"/>
      <c r="F39" s="54"/>
      <c r="G39" s="54"/>
      <c r="H39" s="55"/>
      <c r="I39" s="55"/>
      <c r="J39" s="55"/>
      <c r="K39" s="55"/>
    </row>
    <row r="40" spans="2:15">
      <c r="B40" s="54"/>
      <c r="C40" s="54"/>
      <c r="D40" s="54"/>
      <c r="E40" s="56"/>
      <c r="F40" s="56"/>
      <c r="G40" s="20"/>
      <c r="H40" s="20"/>
      <c r="I40" s="20"/>
      <c r="J40" s="20"/>
      <c r="K40" s="20"/>
      <c r="O40" s="7"/>
    </row>
    <row r="41" spans="2:15" ht="15.75">
      <c r="B41" s="899" t="s">
        <v>138</v>
      </c>
      <c r="C41" s="900"/>
      <c r="D41" s="900"/>
      <c r="E41" s="900"/>
      <c r="F41" s="900"/>
      <c r="G41" s="900"/>
      <c r="H41" s="900"/>
      <c r="I41" s="900"/>
      <c r="J41" s="900"/>
      <c r="K41" s="901"/>
    </row>
    <row r="42" spans="2:15">
      <c r="B42" s="894" t="s">
        <v>139</v>
      </c>
      <c r="C42" s="894" t="s">
        <v>140</v>
      </c>
      <c r="D42" s="894" t="s">
        <v>141</v>
      </c>
      <c r="E42" s="896" t="s">
        <v>142</v>
      </c>
      <c r="F42" s="897"/>
      <c r="G42" s="898"/>
      <c r="H42" s="896" t="s">
        <v>143</v>
      </c>
      <c r="I42" s="897"/>
      <c r="J42" s="898"/>
      <c r="K42" s="174" t="s">
        <v>144</v>
      </c>
      <c r="O42" s="7"/>
    </row>
    <row r="43" spans="2:15" ht="12" thickBot="1">
      <c r="B43" s="895"/>
      <c r="C43" s="895"/>
      <c r="D43" s="895"/>
      <c r="E43" s="165" t="s">
        <v>145</v>
      </c>
      <c r="F43" s="165" t="s">
        <v>146</v>
      </c>
      <c r="G43" s="165" t="s">
        <v>147</v>
      </c>
      <c r="H43" s="165" t="s">
        <v>145</v>
      </c>
      <c r="I43" s="165" t="s">
        <v>146</v>
      </c>
      <c r="J43" s="165" t="s">
        <v>147</v>
      </c>
      <c r="K43" s="175" t="s">
        <v>146</v>
      </c>
      <c r="O43" s="7"/>
    </row>
    <row r="44" spans="2:15" ht="12" thickTop="1">
      <c r="B44" s="59" t="s">
        <v>148</v>
      </c>
      <c r="C44" s="15" t="s">
        <v>149</v>
      </c>
      <c r="D44" s="28" t="s">
        <v>150</v>
      </c>
      <c r="E44" s="28">
        <f>G44-2</f>
        <v>41467</v>
      </c>
      <c r="F44" s="28">
        <f>+G44</f>
        <v>41469</v>
      </c>
      <c r="G44" s="24">
        <v>41469</v>
      </c>
      <c r="H44" s="24"/>
      <c r="I44" s="24"/>
      <c r="J44" s="24"/>
      <c r="K44" s="25">
        <f>+G44+5</f>
        <v>41474</v>
      </c>
      <c r="O44" s="7"/>
    </row>
    <row r="45" spans="2:15" s="14" customFormat="1">
      <c r="B45" s="176" t="s">
        <v>131</v>
      </c>
      <c r="C45" s="104" t="s">
        <v>132</v>
      </c>
      <c r="D45" s="29" t="s">
        <v>150</v>
      </c>
      <c r="E45" s="37">
        <f>G45-1</f>
        <v>41468</v>
      </c>
      <c r="F45" s="37">
        <f>+G45</f>
        <v>41469</v>
      </c>
      <c r="G45" s="38">
        <v>41469</v>
      </c>
      <c r="H45" s="38">
        <f>J45-1</f>
        <v>41470</v>
      </c>
      <c r="I45" s="38">
        <v>41471</v>
      </c>
      <c r="J45" s="38">
        <v>41471</v>
      </c>
      <c r="K45" s="39">
        <f>+G45+5</f>
        <v>41474</v>
      </c>
      <c r="L45" s="58"/>
      <c r="M45" s="58"/>
      <c r="N45" s="58"/>
      <c r="O45" s="58"/>
    </row>
    <row r="46" spans="2:15">
      <c r="B46" s="52" t="s">
        <v>151</v>
      </c>
      <c r="C46" s="53"/>
      <c r="D46" s="53"/>
      <c r="E46" s="54"/>
      <c r="F46" s="54"/>
      <c r="G46" s="54"/>
      <c r="H46" s="55"/>
      <c r="I46" s="55"/>
      <c r="J46" s="55"/>
      <c r="K46" s="55"/>
    </row>
    <row r="47" spans="2:15">
      <c r="B47" s="52" t="s">
        <v>152</v>
      </c>
      <c r="C47" s="53"/>
      <c r="D47" s="53"/>
      <c r="E47" s="54"/>
      <c r="F47" s="54"/>
      <c r="G47" s="54"/>
      <c r="H47" s="55"/>
      <c r="I47" s="55"/>
      <c r="J47" s="55"/>
      <c r="K47" s="55"/>
    </row>
    <row r="48" spans="2:15">
      <c r="B48" s="52" t="s">
        <v>153</v>
      </c>
      <c r="C48" s="53"/>
      <c r="D48" s="53"/>
      <c r="E48" s="54"/>
      <c r="F48" s="54"/>
      <c r="G48" s="54"/>
      <c r="H48" s="55"/>
      <c r="I48" s="55"/>
      <c r="J48" s="55"/>
      <c r="K48" s="55"/>
    </row>
    <row r="49" spans="2:15">
      <c r="B49" s="52" t="s">
        <v>154</v>
      </c>
      <c r="C49" s="53"/>
      <c r="D49" s="53"/>
      <c r="E49" s="54"/>
      <c r="F49" s="54"/>
      <c r="G49" s="54"/>
      <c r="H49" s="55"/>
      <c r="I49" s="55"/>
      <c r="J49" s="55"/>
      <c r="K49" s="55"/>
    </row>
    <row r="50" spans="2:15">
      <c r="B50" s="54"/>
      <c r="C50" s="54"/>
      <c r="D50" s="54"/>
      <c r="E50" s="56"/>
      <c r="F50" s="56"/>
      <c r="G50" s="20"/>
      <c r="H50" s="20"/>
      <c r="I50" s="20"/>
      <c r="J50" s="20"/>
      <c r="K50" s="20"/>
      <c r="O50" s="7"/>
    </row>
    <row r="51" spans="2:15" ht="15.75">
      <c r="B51" s="905" t="s">
        <v>155</v>
      </c>
      <c r="C51" s="892"/>
      <c r="D51" s="892"/>
      <c r="E51" s="892"/>
      <c r="F51" s="892"/>
      <c r="G51" s="892"/>
      <c r="H51" s="892"/>
      <c r="I51" s="892"/>
      <c r="J51" s="892"/>
      <c r="K51" s="906"/>
    </row>
    <row r="52" spans="2:15">
      <c r="B52" s="894" t="s">
        <v>139</v>
      </c>
      <c r="C52" s="894" t="s">
        <v>140</v>
      </c>
      <c r="D52" s="894" t="s">
        <v>141</v>
      </c>
      <c r="E52" s="896" t="s">
        <v>156</v>
      </c>
      <c r="F52" s="897"/>
      <c r="G52" s="898"/>
      <c r="H52" s="896" t="s">
        <v>157</v>
      </c>
      <c r="I52" s="897"/>
      <c r="J52" s="898"/>
      <c r="K52" s="174" t="s">
        <v>158</v>
      </c>
      <c r="O52" s="7"/>
    </row>
    <row r="53" spans="2:15" ht="12" thickBot="1">
      <c r="B53" s="895"/>
      <c r="C53" s="895"/>
      <c r="D53" s="895"/>
      <c r="E53" s="164" t="s">
        <v>145</v>
      </c>
      <c r="F53" s="164" t="s">
        <v>146</v>
      </c>
      <c r="G53" s="177" t="s">
        <v>147</v>
      </c>
      <c r="H53" s="177" t="s">
        <v>145</v>
      </c>
      <c r="I53" s="177" t="s">
        <v>146</v>
      </c>
      <c r="J53" s="177" t="s">
        <v>147</v>
      </c>
      <c r="K53" s="164" t="s">
        <v>146</v>
      </c>
      <c r="O53" s="7"/>
    </row>
    <row r="54" spans="2:15" s="14" customFormat="1" ht="12" thickTop="1">
      <c r="B54" s="59" t="s">
        <v>114</v>
      </c>
      <c r="C54" s="160" t="s">
        <v>115</v>
      </c>
      <c r="D54" s="32" t="s">
        <v>159</v>
      </c>
      <c r="E54" s="32">
        <f>G54-1</f>
        <v>41467</v>
      </c>
      <c r="F54" s="33">
        <f>G54</f>
        <v>41468</v>
      </c>
      <c r="G54" s="33">
        <v>41468</v>
      </c>
      <c r="H54" s="33"/>
      <c r="I54" s="33"/>
      <c r="J54" s="33"/>
      <c r="K54" s="34">
        <f>+G54+7</f>
        <v>41475</v>
      </c>
      <c r="L54" s="58"/>
      <c r="M54" s="58"/>
      <c r="N54" s="58"/>
      <c r="O54" s="58"/>
    </row>
    <row r="55" spans="2:15" s="14" customFormat="1">
      <c r="B55" s="59" t="s">
        <v>160</v>
      </c>
      <c r="C55" s="160" t="s">
        <v>161</v>
      </c>
      <c r="D55" s="32" t="s">
        <v>162</v>
      </c>
      <c r="E55" s="32">
        <v>41453</v>
      </c>
      <c r="F55" s="33">
        <f>G55</f>
        <v>41457</v>
      </c>
      <c r="G55" s="33">
        <v>41457</v>
      </c>
      <c r="H55" s="33"/>
      <c r="I55" s="33"/>
      <c r="J55" s="33"/>
      <c r="K55" s="34">
        <f>+G55+10</f>
        <v>41467</v>
      </c>
      <c r="L55" s="58"/>
      <c r="M55" s="58"/>
      <c r="N55" s="58"/>
      <c r="O55" s="58"/>
    </row>
    <row r="56" spans="2:15" s="14" customFormat="1">
      <c r="B56" s="81" t="s">
        <v>163</v>
      </c>
      <c r="C56" s="160" t="s">
        <v>164</v>
      </c>
      <c r="D56" s="32" t="s">
        <v>165</v>
      </c>
      <c r="E56" s="32"/>
      <c r="F56" s="33"/>
      <c r="G56" s="33"/>
      <c r="H56" s="32">
        <f>J56-2</f>
        <v>41457</v>
      </c>
      <c r="I56" s="33">
        <f>J56</f>
        <v>41459</v>
      </c>
      <c r="J56" s="33">
        <v>41459</v>
      </c>
      <c r="K56" s="34">
        <f>J56+8</f>
        <v>41467</v>
      </c>
      <c r="L56" s="58"/>
      <c r="M56" s="58"/>
      <c r="N56" s="58"/>
      <c r="O56" s="58"/>
    </row>
    <row r="57" spans="2:15">
      <c r="B57" s="59" t="s">
        <v>166</v>
      </c>
      <c r="C57" s="15" t="s">
        <v>167</v>
      </c>
      <c r="D57" s="28" t="s">
        <v>168</v>
      </c>
      <c r="E57" s="28">
        <f>G57-1</f>
        <v>41468</v>
      </c>
      <c r="F57" s="33">
        <f>G57</f>
        <v>41469</v>
      </c>
      <c r="G57" s="24">
        <v>41469</v>
      </c>
      <c r="H57" s="33"/>
      <c r="I57" s="33"/>
      <c r="J57" s="24"/>
      <c r="K57" s="34">
        <f>+G57+7</f>
        <v>41476</v>
      </c>
      <c r="O57" s="7"/>
    </row>
    <row r="58" spans="2:15">
      <c r="B58" s="60" t="s">
        <v>169</v>
      </c>
      <c r="C58" s="160" t="s">
        <v>170</v>
      </c>
      <c r="D58" s="28" t="s">
        <v>171</v>
      </c>
      <c r="E58" s="28">
        <f>G58-2</f>
        <v>41460</v>
      </c>
      <c r="F58" s="33">
        <f>G58</f>
        <v>41462</v>
      </c>
      <c r="G58" s="24">
        <v>41462</v>
      </c>
      <c r="H58" s="33">
        <f>J58-1</f>
        <v>41459</v>
      </c>
      <c r="I58" s="33">
        <f>J58</f>
        <v>41460</v>
      </c>
      <c r="J58" s="33">
        <v>41460</v>
      </c>
      <c r="K58" s="34">
        <f>+G58+10</f>
        <v>41472</v>
      </c>
      <c r="O58" s="7"/>
    </row>
    <row r="59" spans="2:15" s="14" customFormat="1">
      <c r="B59" s="103" t="s">
        <v>172</v>
      </c>
      <c r="C59" s="104" t="s">
        <v>173</v>
      </c>
      <c r="D59" s="37" t="s">
        <v>174</v>
      </c>
      <c r="E59" s="37"/>
      <c r="F59" s="38"/>
      <c r="G59" s="38"/>
      <c r="H59" s="29">
        <f>J59-2</f>
        <v>41464</v>
      </c>
      <c r="I59" s="38">
        <f>J59</f>
        <v>41466</v>
      </c>
      <c r="J59" s="38">
        <v>41466</v>
      </c>
      <c r="K59" s="39">
        <f>J59+8</f>
        <v>41474</v>
      </c>
      <c r="L59" s="58"/>
      <c r="M59" s="58"/>
      <c r="N59" s="58"/>
      <c r="O59" s="58"/>
    </row>
    <row r="60" spans="2:15">
      <c r="B60" s="52" t="s">
        <v>175</v>
      </c>
      <c r="C60" s="53"/>
      <c r="D60" s="53"/>
      <c r="E60" s="54"/>
      <c r="F60" s="54"/>
      <c r="G60" s="54"/>
      <c r="H60" s="55"/>
      <c r="I60" s="55"/>
      <c r="J60" s="55"/>
      <c r="K60" s="55"/>
    </row>
    <row r="61" spans="2:15">
      <c r="B61" s="52" t="s">
        <v>176</v>
      </c>
      <c r="C61" s="53"/>
      <c r="D61" s="53"/>
      <c r="E61" s="54"/>
      <c r="F61" s="54"/>
      <c r="G61" s="54"/>
      <c r="H61" s="55"/>
      <c r="I61" s="55"/>
      <c r="J61" s="55"/>
      <c r="K61" s="55"/>
    </row>
    <row r="62" spans="2:15">
      <c r="B62" s="52" t="s">
        <v>177</v>
      </c>
      <c r="C62" s="53"/>
      <c r="D62" s="53"/>
      <c r="E62" s="54"/>
      <c r="F62" s="54"/>
      <c r="G62" s="54"/>
      <c r="H62" s="55"/>
      <c r="I62" s="55"/>
      <c r="J62" s="55"/>
      <c r="K62" s="55"/>
    </row>
    <row r="63" spans="2:15">
      <c r="B63" s="52" t="s">
        <v>178</v>
      </c>
      <c r="C63" s="53"/>
      <c r="D63" s="53"/>
      <c r="E63" s="54"/>
      <c r="F63" s="54"/>
      <c r="G63" s="54"/>
      <c r="H63" s="55"/>
      <c r="I63" s="55"/>
      <c r="J63" s="55"/>
      <c r="K63" s="55"/>
    </row>
    <row r="64" spans="2:15">
      <c r="B64" s="54"/>
      <c r="C64" s="54"/>
      <c r="D64" s="54"/>
      <c r="E64" s="56"/>
      <c r="F64" s="56"/>
      <c r="G64" s="20"/>
      <c r="H64" s="20"/>
      <c r="I64" s="20"/>
      <c r="J64" s="20"/>
      <c r="K64" s="20"/>
      <c r="O64" s="7"/>
    </row>
    <row r="65" spans="2:15" ht="15.75">
      <c r="B65" s="899" t="s">
        <v>179</v>
      </c>
      <c r="C65" s="900"/>
      <c r="D65" s="900"/>
      <c r="E65" s="900"/>
      <c r="F65" s="900"/>
      <c r="G65" s="900"/>
      <c r="H65" s="900"/>
      <c r="I65" s="900"/>
      <c r="J65" s="900"/>
      <c r="K65" s="901"/>
    </row>
    <row r="66" spans="2:15">
      <c r="B66" s="894" t="s">
        <v>180</v>
      </c>
      <c r="C66" s="894" t="s">
        <v>181</v>
      </c>
      <c r="D66" s="894" t="s">
        <v>182</v>
      </c>
      <c r="E66" s="896" t="s">
        <v>183</v>
      </c>
      <c r="F66" s="897"/>
      <c r="G66" s="898"/>
      <c r="H66" s="902" t="s">
        <v>184</v>
      </c>
      <c r="I66" s="903"/>
      <c r="J66" s="904"/>
      <c r="K66" s="178" t="s">
        <v>185</v>
      </c>
      <c r="O66" s="7"/>
    </row>
    <row r="67" spans="2:15" ht="12" thickBot="1">
      <c r="B67" s="895"/>
      <c r="C67" s="895"/>
      <c r="D67" s="895"/>
      <c r="E67" s="165" t="s">
        <v>186</v>
      </c>
      <c r="F67" s="165" t="s">
        <v>187</v>
      </c>
      <c r="G67" s="165" t="s">
        <v>188</v>
      </c>
      <c r="H67" s="179" t="s">
        <v>186</v>
      </c>
      <c r="I67" s="180" t="s">
        <v>187</v>
      </c>
      <c r="J67" s="181" t="s">
        <v>188</v>
      </c>
      <c r="K67" s="164" t="s">
        <v>187</v>
      </c>
      <c r="O67" s="7"/>
    </row>
    <row r="68" spans="2:15" s="14" customFormat="1" ht="12" thickTop="1">
      <c r="B68" s="182" t="s">
        <v>189</v>
      </c>
      <c r="C68" s="160" t="s">
        <v>190</v>
      </c>
      <c r="D68" s="32" t="s">
        <v>168</v>
      </c>
      <c r="E68" s="32">
        <f>G68-1</f>
        <v>41467</v>
      </c>
      <c r="F68" s="33">
        <v>41468</v>
      </c>
      <c r="G68" s="33">
        <v>41468</v>
      </c>
      <c r="H68" s="33"/>
      <c r="I68" s="33"/>
      <c r="J68" s="33"/>
      <c r="K68" s="34">
        <f>+G68+10</f>
        <v>41478</v>
      </c>
      <c r="L68" s="58"/>
      <c r="M68" s="58"/>
      <c r="N68" s="58"/>
      <c r="O68" s="58"/>
    </row>
    <row r="69" spans="2:15" s="14" customFormat="1">
      <c r="B69" s="60" t="s">
        <v>99</v>
      </c>
      <c r="C69" s="160" t="s">
        <v>100</v>
      </c>
      <c r="D69" s="32" t="s">
        <v>15</v>
      </c>
      <c r="E69" s="32">
        <f>G69-2</f>
        <v>41457</v>
      </c>
      <c r="F69" s="33">
        <v>41459</v>
      </c>
      <c r="G69" s="33">
        <v>41459</v>
      </c>
      <c r="H69" s="33">
        <f>J69-2</f>
        <v>41457</v>
      </c>
      <c r="I69" s="33">
        <f t="shared" ref="I69:I75" si="1">J69</f>
        <v>41459</v>
      </c>
      <c r="J69" s="33">
        <v>41459</v>
      </c>
      <c r="K69" s="34">
        <f>+J69+14</f>
        <v>41473</v>
      </c>
      <c r="L69" s="58"/>
      <c r="M69" s="58"/>
      <c r="N69" s="58"/>
      <c r="O69" s="58"/>
    </row>
    <row r="70" spans="2:15" s="14" customFormat="1">
      <c r="B70" s="81" t="s">
        <v>191</v>
      </c>
      <c r="C70" s="160" t="s">
        <v>192</v>
      </c>
      <c r="D70" s="32" t="s">
        <v>16</v>
      </c>
      <c r="E70" s="32">
        <f>G70-2</f>
        <v>41457</v>
      </c>
      <c r="F70" s="33">
        <v>41459</v>
      </c>
      <c r="G70" s="33">
        <v>41459</v>
      </c>
      <c r="H70" s="33"/>
      <c r="I70" s="33"/>
      <c r="J70" s="33"/>
      <c r="K70" s="34">
        <f>+F70+10</f>
        <v>41469</v>
      </c>
      <c r="L70" s="58"/>
      <c r="M70" s="58"/>
      <c r="N70" s="58"/>
      <c r="O70" s="58"/>
    </row>
    <row r="71" spans="2:15" s="14" customFormat="1">
      <c r="B71" s="36" t="s">
        <v>166</v>
      </c>
      <c r="C71" s="15" t="s">
        <v>167</v>
      </c>
      <c r="D71" s="28" t="s">
        <v>168</v>
      </c>
      <c r="E71" s="32">
        <f>G71-1</f>
        <v>41468</v>
      </c>
      <c r="F71" s="24">
        <v>41469</v>
      </c>
      <c r="G71" s="24">
        <v>41469</v>
      </c>
      <c r="H71" s="24"/>
      <c r="I71" s="33"/>
      <c r="J71" s="24"/>
      <c r="K71" s="25">
        <f>+G71+9</f>
        <v>41478</v>
      </c>
      <c r="L71" s="58"/>
      <c r="M71" s="58"/>
      <c r="N71" s="58"/>
      <c r="O71" s="58"/>
    </row>
    <row r="72" spans="2:15" s="14" customFormat="1">
      <c r="B72" s="40" t="s">
        <v>193</v>
      </c>
      <c r="C72" s="15" t="s">
        <v>194</v>
      </c>
      <c r="D72" s="28" t="s">
        <v>15</v>
      </c>
      <c r="E72" s="28">
        <v>41460</v>
      </c>
      <c r="F72" s="24">
        <v>41463</v>
      </c>
      <c r="G72" s="24">
        <v>41463</v>
      </c>
      <c r="H72" s="33">
        <f>J72-2</f>
        <v>41464</v>
      </c>
      <c r="I72" s="33">
        <f t="shared" si="1"/>
        <v>41466</v>
      </c>
      <c r="J72" s="24">
        <v>41466</v>
      </c>
      <c r="K72" s="25">
        <f>J72+14</f>
        <v>41480</v>
      </c>
      <c r="L72" s="58"/>
      <c r="M72" s="58"/>
      <c r="N72" s="58"/>
      <c r="O72" s="58"/>
    </row>
    <row r="73" spans="2:15" s="14" customFormat="1">
      <c r="B73" s="81" t="s">
        <v>105</v>
      </c>
      <c r="C73" s="15" t="s">
        <v>106</v>
      </c>
      <c r="D73" s="28" t="s">
        <v>16</v>
      </c>
      <c r="E73" s="28">
        <v>41464</v>
      </c>
      <c r="F73" s="24">
        <v>41467</v>
      </c>
      <c r="G73" s="24">
        <v>41467</v>
      </c>
      <c r="H73" s="24"/>
      <c r="I73" s="33"/>
      <c r="J73" s="24"/>
      <c r="K73" s="25">
        <f>+F73+10</f>
        <v>41477</v>
      </c>
      <c r="L73" s="58"/>
      <c r="M73" s="58"/>
      <c r="N73" s="58"/>
      <c r="O73" s="58"/>
    </row>
    <row r="74" spans="2:15" s="14" customFormat="1">
      <c r="B74" s="36"/>
      <c r="C74" s="28"/>
      <c r="D74" s="28" t="s">
        <v>168</v>
      </c>
      <c r="E74" s="32"/>
      <c r="F74" s="32"/>
      <c r="G74" s="33"/>
      <c r="H74" s="33"/>
      <c r="I74" s="33"/>
      <c r="J74" s="33"/>
      <c r="K74" s="34"/>
      <c r="L74" s="58"/>
      <c r="M74" s="58"/>
      <c r="N74" s="58"/>
      <c r="O74" s="58"/>
    </row>
    <row r="75" spans="2:15" s="14" customFormat="1">
      <c r="B75" s="173" t="s">
        <v>195</v>
      </c>
      <c r="C75" s="29" t="s">
        <v>196</v>
      </c>
      <c r="D75" s="29" t="s">
        <v>101</v>
      </c>
      <c r="E75" s="29">
        <v>41446</v>
      </c>
      <c r="F75" s="38">
        <v>41468</v>
      </c>
      <c r="G75" s="38">
        <v>41468</v>
      </c>
      <c r="H75" s="38">
        <f>J75-2</f>
        <v>41468</v>
      </c>
      <c r="I75" s="38">
        <f t="shared" si="1"/>
        <v>41470</v>
      </c>
      <c r="J75" s="38">
        <v>41470</v>
      </c>
      <c r="K75" s="39">
        <f>+J75+14</f>
        <v>41484</v>
      </c>
      <c r="L75" s="58"/>
      <c r="M75" s="58"/>
      <c r="N75" s="58"/>
      <c r="O75" s="58"/>
    </row>
    <row r="76" spans="2:15">
      <c r="B76" s="52" t="s">
        <v>175</v>
      </c>
      <c r="C76" s="53"/>
      <c r="D76" s="53"/>
      <c r="E76" s="54"/>
      <c r="F76" s="54"/>
      <c r="G76" s="54"/>
      <c r="H76" s="55"/>
      <c r="I76" s="55"/>
      <c r="J76" s="55"/>
      <c r="K76" s="55"/>
      <c r="O76" s="7"/>
    </row>
    <row r="77" spans="2:15">
      <c r="B77" s="52" t="s">
        <v>197</v>
      </c>
      <c r="C77" s="53"/>
      <c r="D77" s="53"/>
      <c r="E77" s="54"/>
      <c r="F77" s="54"/>
      <c r="G77" s="54"/>
      <c r="H77" s="55"/>
      <c r="I77" s="55"/>
      <c r="J77" s="55"/>
      <c r="K77" s="55"/>
      <c r="O77" s="7"/>
    </row>
    <row r="78" spans="2:15">
      <c r="B78" s="52" t="s">
        <v>198</v>
      </c>
      <c r="C78" s="53"/>
      <c r="D78" s="53"/>
      <c r="E78" s="54"/>
      <c r="F78" s="54"/>
      <c r="G78" s="54"/>
      <c r="H78" s="55"/>
      <c r="I78" s="55"/>
      <c r="J78" s="55"/>
      <c r="K78" s="55"/>
      <c r="O78" s="7"/>
    </row>
    <row r="79" spans="2:15">
      <c r="B79" s="52" t="s">
        <v>199</v>
      </c>
      <c r="C79" s="53"/>
      <c r="D79" s="53"/>
      <c r="E79" s="54"/>
      <c r="F79" s="54"/>
      <c r="G79" s="54"/>
      <c r="H79" s="55"/>
      <c r="I79" s="55"/>
      <c r="J79" s="55"/>
      <c r="K79" s="55"/>
      <c r="O79" s="7"/>
    </row>
    <row r="80" spans="2:15">
      <c r="B80" s="52"/>
      <c r="C80" s="53"/>
      <c r="D80" s="53"/>
      <c r="E80" s="54"/>
      <c r="F80" s="54"/>
      <c r="G80" s="54"/>
      <c r="H80" s="55"/>
      <c r="I80" s="55"/>
      <c r="J80" s="55"/>
      <c r="K80" s="55"/>
      <c r="O80" s="7"/>
    </row>
    <row r="81" spans="2:15" ht="15.75">
      <c r="B81" s="890" t="s">
        <v>200</v>
      </c>
      <c r="C81" s="891"/>
      <c r="D81" s="891"/>
      <c r="E81" s="892"/>
      <c r="F81" s="892"/>
      <c r="G81" s="892"/>
      <c r="H81" s="892"/>
      <c r="I81" s="892"/>
      <c r="J81" s="892"/>
      <c r="K81" s="893"/>
      <c r="O81" s="7"/>
    </row>
    <row r="82" spans="2:15">
      <c r="B82" s="894" t="s">
        <v>180</v>
      </c>
      <c r="C82" s="894" t="s">
        <v>181</v>
      </c>
      <c r="D82" s="894" t="s">
        <v>182</v>
      </c>
      <c r="E82" s="896" t="s">
        <v>201</v>
      </c>
      <c r="F82" s="897"/>
      <c r="G82" s="898"/>
      <c r="H82" s="896" t="s">
        <v>202</v>
      </c>
      <c r="I82" s="897"/>
      <c r="J82" s="898"/>
      <c r="K82" s="183" t="s">
        <v>203</v>
      </c>
      <c r="O82" s="7"/>
    </row>
    <row r="83" spans="2:15" ht="12" thickBot="1">
      <c r="B83" s="895"/>
      <c r="C83" s="895"/>
      <c r="D83" s="895"/>
      <c r="E83" s="165" t="s">
        <v>186</v>
      </c>
      <c r="F83" s="165" t="s">
        <v>187</v>
      </c>
      <c r="G83" s="165" t="s">
        <v>188</v>
      </c>
      <c r="H83" s="179" t="s">
        <v>186</v>
      </c>
      <c r="I83" s="180" t="s">
        <v>187</v>
      </c>
      <c r="J83" s="181" t="s">
        <v>188</v>
      </c>
      <c r="K83" s="184" t="s">
        <v>187</v>
      </c>
      <c r="O83" s="7"/>
    </row>
    <row r="84" spans="2:15" s="14" customFormat="1" ht="12" thickTop="1">
      <c r="B84" s="185" t="s">
        <v>204</v>
      </c>
      <c r="C84" s="160" t="s">
        <v>205</v>
      </c>
      <c r="D84" s="32" t="s">
        <v>206</v>
      </c>
      <c r="E84" s="32"/>
      <c r="F84" s="32"/>
      <c r="G84" s="32"/>
      <c r="H84" s="32">
        <v>41453</v>
      </c>
      <c r="I84" s="32">
        <f>+J84</f>
        <v>41456</v>
      </c>
      <c r="J84" s="32">
        <v>41456</v>
      </c>
      <c r="K84" s="34">
        <f>J84+10</f>
        <v>41466</v>
      </c>
      <c r="L84" s="58"/>
      <c r="M84" s="58"/>
      <c r="N84" s="58"/>
      <c r="O84" s="58"/>
    </row>
    <row r="85" spans="2:15" s="14" customFormat="1">
      <c r="B85" s="82" t="s">
        <v>102</v>
      </c>
      <c r="C85" s="160" t="s">
        <v>103</v>
      </c>
      <c r="D85" s="32" t="s">
        <v>207</v>
      </c>
      <c r="E85" s="32">
        <v>41453</v>
      </c>
      <c r="F85" s="32">
        <f>+G85</f>
        <v>41457</v>
      </c>
      <c r="G85" s="33">
        <v>41457</v>
      </c>
      <c r="H85" s="33"/>
      <c r="I85" s="33"/>
      <c r="J85" s="33"/>
      <c r="K85" s="34">
        <f>+G85+11</f>
        <v>41468</v>
      </c>
      <c r="L85" s="58"/>
      <c r="M85" s="58"/>
      <c r="N85" s="58"/>
      <c r="O85" s="58"/>
    </row>
    <row r="86" spans="2:15" s="14" customFormat="1">
      <c r="B86" s="81" t="s">
        <v>208</v>
      </c>
      <c r="C86" s="15" t="s">
        <v>209</v>
      </c>
      <c r="D86" s="28" t="s">
        <v>206</v>
      </c>
      <c r="E86" s="28"/>
      <c r="F86" s="28"/>
      <c r="G86" s="28"/>
      <c r="H86" s="28">
        <v>41467</v>
      </c>
      <c r="I86" s="28">
        <f>+J86</f>
        <v>41470</v>
      </c>
      <c r="J86" s="28">
        <v>41470</v>
      </c>
      <c r="K86" s="25">
        <f>J86+10</f>
        <v>41480</v>
      </c>
      <c r="L86" s="58"/>
      <c r="M86" s="58"/>
      <c r="N86" s="58"/>
      <c r="O86" s="58"/>
    </row>
    <row r="87" spans="2:15" s="14" customFormat="1" ht="12" customHeight="1">
      <c r="B87" s="83" t="s">
        <v>210</v>
      </c>
      <c r="C87" s="16" t="s">
        <v>211</v>
      </c>
      <c r="D87" s="29" t="s">
        <v>207</v>
      </c>
      <c r="E87" s="29">
        <v>41460</v>
      </c>
      <c r="F87" s="29">
        <f>+G87</f>
        <v>41470</v>
      </c>
      <c r="G87" s="26">
        <v>41470</v>
      </c>
      <c r="H87" s="26"/>
      <c r="I87" s="26"/>
      <c r="J87" s="26"/>
      <c r="K87" s="186">
        <f>+G87+11</f>
        <v>41481</v>
      </c>
      <c r="L87" s="58"/>
      <c r="M87" s="58"/>
      <c r="N87" s="58"/>
      <c r="O87" s="58"/>
    </row>
    <row r="88" spans="2:15">
      <c r="B88" s="52" t="s">
        <v>175</v>
      </c>
      <c r="C88" s="53"/>
      <c r="D88" s="53"/>
      <c r="E88" s="54"/>
      <c r="F88" s="54"/>
      <c r="G88" s="54"/>
      <c r="H88" s="55"/>
      <c r="I88" s="55"/>
      <c r="J88" s="55"/>
      <c r="K88" s="55"/>
      <c r="L88" s="6"/>
      <c r="O88" s="7"/>
    </row>
    <row r="89" spans="2:15">
      <c r="B89" s="52" t="s">
        <v>176</v>
      </c>
      <c r="C89" s="53"/>
      <c r="D89" s="53"/>
      <c r="E89" s="54"/>
      <c r="F89" s="54"/>
      <c r="G89" s="5"/>
      <c r="H89" s="5"/>
      <c r="I89" s="5"/>
      <c r="J89" s="5"/>
      <c r="K89" s="55"/>
      <c r="L89" s="6"/>
      <c r="O89" s="7"/>
    </row>
    <row r="90" spans="2:15">
      <c r="B90" s="52" t="s">
        <v>198</v>
      </c>
      <c r="C90" s="53"/>
      <c r="D90" s="53"/>
      <c r="E90" s="54"/>
      <c r="F90" s="54"/>
      <c r="G90" s="5"/>
      <c r="H90" s="5"/>
      <c r="I90" s="5"/>
      <c r="J90" s="5"/>
      <c r="K90" s="55"/>
      <c r="L90" s="6"/>
      <c r="O90" s="7"/>
    </row>
    <row r="91" spans="2:15">
      <c r="B91" s="52" t="s">
        <v>212</v>
      </c>
      <c r="C91" s="53"/>
      <c r="D91" s="53"/>
      <c r="E91" s="54"/>
      <c r="F91" s="54"/>
      <c r="G91" s="5"/>
      <c r="H91" s="5"/>
      <c r="I91" s="5"/>
      <c r="J91" s="5"/>
      <c r="K91" s="55"/>
      <c r="O91" s="7"/>
    </row>
    <row r="92" spans="2:15">
      <c r="B92" s="52" t="s">
        <v>213</v>
      </c>
      <c r="C92" s="52"/>
      <c r="D92" s="52"/>
      <c r="E92" s="52"/>
      <c r="F92" s="52"/>
      <c r="G92" s="52"/>
      <c r="I92" s="4"/>
      <c r="O92" s="7"/>
    </row>
    <row r="93" spans="2:15">
      <c r="B93" s="52"/>
      <c r="C93" s="52"/>
      <c r="D93" s="52"/>
      <c r="E93" s="52"/>
      <c r="F93" s="52"/>
      <c r="G93" s="52"/>
      <c r="I93" s="4"/>
      <c r="O93" s="7"/>
    </row>
    <row r="94" spans="2:15" s="2" customFormat="1">
      <c r="B94" s="57" t="s">
        <v>214</v>
      </c>
      <c r="C94" s="57" t="s">
        <v>215</v>
      </c>
      <c r="D94" s="18" t="s">
        <v>216</v>
      </c>
      <c r="E94" s="50"/>
      <c r="F94" s="889" t="s">
        <v>217</v>
      </c>
      <c r="G94" s="889"/>
      <c r="H94" s="889"/>
      <c r="I94" s="57" t="s">
        <v>215</v>
      </c>
    </row>
    <row r="95" spans="2:15" s="2" customFormat="1">
      <c r="B95" s="52" t="s">
        <v>218</v>
      </c>
      <c r="C95" s="62" t="s">
        <v>219</v>
      </c>
      <c r="D95" s="49" t="s">
        <v>45</v>
      </c>
      <c r="E95" s="49"/>
      <c r="F95" s="64" t="s">
        <v>220</v>
      </c>
      <c r="G95" s="52" t="s">
        <v>221</v>
      </c>
      <c r="H95" s="3" t="s">
        <v>222</v>
      </c>
      <c r="I95" s="3" t="s">
        <v>50</v>
      </c>
      <c r="K95" s="18"/>
    </row>
    <row r="96" spans="2:15" s="2" customFormat="1">
      <c r="B96" s="52" t="s">
        <v>223</v>
      </c>
      <c r="C96" s="62" t="s">
        <v>219</v>
      </c>
      <c r="D96" s="49" t="s">
        <v>46</v>
      </c>
      <c r="E96" s="49"/>
      <c r="F96" s="64"/>
      <c r="G96" s="3" t="s">
        <v>224</v>
      </c>
      <c r="H96" s="3" t="s">
        <v>225</v>
      </c>
      <c r="I96" s="3" t="s">
        <v>51</v>
      </c>
      <c r="K96" s="3"/>
    </row>
    <row r="97" spans="2:11" s="2" customFormat="1">
      <c r="B97" s="52" t="s">
        <v>226</v>
      </c>
      <c r="C97" s="52" t="s">
        <v>219</v>
      </c>
      <c r="D97" s="49" t="s">
        <v>47</v>
      </c>
      <c r="E97" s="49"/>
      <c r="F97" s="3"/>
      <c r="G97" s="3"/>
      <c r="K97" s="3"/>
    </row>
    <row r="98" spans="2:11" s="2" customFormat="1">
      <c r="B98" s="52"/>
      <c r="C98" s="52"/>
      <c r="D98" s="49"/>
      <c r="E98" s="49"/>
      <c r="K98" s="3"/>
    </row>
    <row r="99" spans="2:11" s="2" customFormat="1">
      <c r="B99" s="63" t="s">
        <v>227</v>
      </c>
      <c r="C99" s="57" t="s">
        <v>215</v>
      </c>
      <c r="D99" s="18" t="s">
        <v>216</v>
      </c>
      <c r="E99" s="50"/>
      <c r="K99" s="3"/>
    </row>
    <row r="100" spans="2:11" s="2" customFormat="1">
      <c r="B100" s="52" t="s">
        <v>228</v>
      </c>
      <c r="C100" s="61" t="s">
        <v>219</v>
      </c>
      <c r="D100" s="50" t="s">
        <v>48</v>
      </c>
      <c r="E100" s="50"/>
    </row>
    <row r="101" spans="2:11" s="2" customFormat="1">
      <c r="B101" s="52" t="s">
        <v>229</v>
      </c>
      <c r="C101" s="2" t="s">
        <v>219</v>
      </c>
      <c r="D101" s="2" t="s">
        <v>49</v>
      </c>
      <c r="F101" s="50"/>
      <c r="G101" s="50"/>
      <c r="H101" s="52"/>
    </row>
    <row r="103" spans="2:11">
      <c r="B103" s="7" t="s">
        <v>236</v>
      </c>
    </row>
  </sheetData>
  <mergeCells count="38">
    <mergeCell ref="B7:J7"/>
    <mergeCell ref="C1:H1"/>
    <mergeCell ref="B2:J2"/>
    <mergeCell ref="B3:J3"/>
    <mergeCell ref="B4:J4"/>
    <mergeCell ref="B5:J5"/>
    <mergeCell ref="B8:C8"/>
    <mergeCell ref="B10:K10"/>
    <mergeCell ref="B11:B12"/>
    <mergeCell ref="C11:C12"/>
    <mergeCell ref="D11:D12"/>
    <mergeCell ref="E11:G11"/>
    <mergeCell ref="H11:J11"/>
    <mergeCell ref="B41:K41"/>
    <mergeCell ref="B42:B43"/>
    <mergeCell ref="C42:C43"/>
    <mergeCell ref="D42:D43"/>
    <mergeCell ref="E42:G42"/>
    <mergeCell ref="H42:J42"/>
    <mergeCell ref="B51:K51"/>
    <mergeCell ref="B52:B53"/>
    <mergeCell ref="C52:C53"/>
    <mergeCell ref="D52:D53"/>
    <mergeCell ref="E52:G52"/>
    <mergeCell ref="H52:J52"/>
    <mergeCell ref="B65:K65"/>
    <mergeCell ref="B66:B67"/>
    <mergeCell ref="C66:C67"/>
    <mergeCell ref="D66:D67"/>
    <mergeCell ref="E66:G66"/>
    <mergeCell ref="H66:J66"/>
    <mergeCell ref="F94:H94"/>
    <mergeCell ref="B81:K81"/>
    <mergeCell ref="B82:B83"/>
    <mergeCell ref="C82:C83"/>
    <mergeCell ref="D82:D83"/>
    <mergeCell ref="E82:G82"/>
    <mergeCell ref="H82:J82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K99"/>
  <sheetViews>
    <sheetView zoomScale="85" zoomScaleNormal="85" workbookViewId="0">
      <selection activeCell="F43" sqref="F43"/>
    </sheetView>
  </sheetViews>
  <sheetFormatPr defaultColWidth="8" defaultRowHeight="12"/>
  <cols>
    <col min="1" max="1" width="1.625" style="48" customWidth="1"/>
    <col min="2" max="2" width="23.625" style="30" customWidth="1"/>
    <col min="3" max="3" width="22.625" style="65" customWidth="1"/>
    <col min="4" max="4" width="23.125" style="65" customWidth="1"/>
    <col min="5" max="5" width="27.75" style="65" customWidth="1"/>
    <col min="6" max="6" width="26.875" style="65" bestFit="1" customWidth="1"/>
    <col min="7" max="8" width="22.625" style="30" customWidth="1"/>
    <col min="9" max="9" width="16.5" style="30" customWidth="1"/>
    <col min="10" max="10" width="9.125" style="30" customWidth="1"/>
    <col min="11" max="11" width="9.5" style="30" bestFit="1" customWidth="1"/>
    <col min="12" max="16384" width="8" style="48"/>
  </cols>
  <sheetData>
    <row r="1" spans="1:11">
      <c r="B1" s="65"/>
      <c r="C1" s="922"/>
      <c r="D1" s="922"/>
      <c r="E1" s="922"/>
      <c r="F1" s="922"/>
      <c r="G1" s="922"/>
      <c r="H1" s="65"/>
      <c r="I1" s="65"/>
      <c r="J1" s="66"/>
      <c r="K1" s="66"/>
    </row>
    <row r="2" spans="1:11" ht="27.75">
      <c r="B2" s="933" t="s">
        <v>480</v>
      </c>
      <c r="C2" s="933"/>
      <c r="D2" s="933"/>
      <c r="E2" s="933"/>
      <c r="F2" s="933"/>
      <c r="G2" s="933"/>
      <c r="H2" s="933"/>
      <c r="I2" s="411"/>
      <c r="J2" s="66"/>
      <c r="K2" s="66"/>
    </row>
    <row r="3" spans="1:11" s="30" customFormat="1" ht="16.5" customHeight="1">
      <c r="A3" s="845" t="s">
        <v>481</v>
      </c>
      <c r="B3" s="845"/>
      <c r="C3" s="845"/>
      <c r="D3" s="845"/>
      <c r="E3" s="845"/>
      <c r="F3" s="845"/>
      <c r="G3" s="845"/>
      <c r="H3" s="845"/>
      <c r="I3" s="412"/>
    </row>
    <row r="4" spans="1:11" s="30" customFormat="1" ht="16.5" customHeight="1">
      <c r="A4" s="845" t="s">
        <v>482</v>
      </c>
      <c r="B4" s="845"/>
      <c r="C4" s="845"/>
      <c r="D4" s="845"/>
      <c r="E4" s="845"/>
      <c r="F4" s="845"/>
      <c r="G4" s="845"/>
      <c r="H4" s="845"/>
      <c r="I4" s="412"/>
    </row>
    <row r="5" spans="1:11" s="30" customFormat="1" ht="16.5" customHeight="1">
      <c r="A5" s="845" t="s">
        <v>483</v>
      </c>
      <c r="B5" s="845"/>
      <c r="C5" s="845"/>
      <c r="D5" s="845"/>
      <c r="E5" s="845"/>
      <c r="F5" s="845"/>
      <c r="G5" s="845"/>
      <c r="H5" s="845"/>
      <c r="I5" s="412"/>
    </row>
    <row r="6" spans="1:11" s="30" customFormat="1" ht="16.5" customHeight="1">
      <c r="A6" s="845" t="s">
        <v>484</v>
      </c>
      <c r="B6" s="845"/>
      <c r="C6" s="845"/>
      <c r="D6" s="845"/>
      <c r="E6" s="845"/>
      <c r="F6" s="845"/>
      <c r="G6" s="845"/>
      <c r="H6" s="845"/>
      <c r="I6" s="412"/>
    </row>
    <row r="7" spans="1:11" s="30" customFormat="1" ht="16.5" customHeight="1">
      <c r="A7" s="845" t="s">
        <v>485</v>
      </c>
      <c r="B7" s="845"/>
      <c r="C7" s="845"/>
      <c r="D7" s="845"/>
      <c r="E7" s="845"/>
      <c r="F7" s="845"/>
      <c r="G7" s="845"/>
      <c r="H7" s="845"/>
      <c r="I7" s="412"/>
    </row>
    <row r="8" spans="1:11" s="30" customFormat="1">
      <c r="B8" s="923" t="s">
        <v>28</v>
      </c>
      <c r="C8" s="923"/>
      <c r="D8" s="374"/>
      <c r="E8" s="67"/>
      <c r="F8" s="67"/>
      <c r="G8" s="67"/>
      <c r="H8" s="67"/>
      <c r="I8" s="67"/>
    </row>
    <row r="9" spans="1:11" ht="15.75">
      <c r="B9" s="924" t="s">
        <v>300</v>
      </c>
      <c r="C9" s="924"/>
      <c r="D9" s="924"/>
      <c r="E9" s="924"/>
      <c r="F9" s="924"/>
      <c r="G9" s="924"/>
      <c r="H9" s="924"/>
      <c r="I9" s="67"/>
    </row>
    <row r="10" spans="1:11" s="68" customFormat="1" ht="14.25">
      <c r="C10" s="69"/>
      <c r="D10" s="69"/>
      <c r="E10" s="47"/>
      <c r="F10" s="440" t="s">
        <v>511</v>
      </c>
      <c r="G10" s="441">
        <v>42251</v>
      </c>
      <c r="H10" s="424"/>
      <c r="I10" s="47"/>
      <c r="J10" s="51"/>
      <c r="K10" s="51"/>
    </row>
    <row r="11" spans="1:11" s="68" customFormat="1" ht="17.25" hidden="1" customHeight="1" thickBot="1">
      <c r="B11" s="910" t="s">
        <v>328</v>
      </c>
      <c r="C11" s="911"/>
      <c r="D11" s="911"/>
      <c r="E11" s="911"/>
      <c r="F11" s="911"/>
      <c r="G11" s="289"/>
      <c r="H11" s="289"/>
      <c r="I11" s="47"/>
      <c r="J11" s="51"/>
      <c r="K11" s="51"/>
    </row>
    <row r="12" spans="1:11" s="68" customFormat="1" ht="12" hidden="1" customHeight="1">
      <c r="B12" s="912" t="s">
        <v>254</v>
      </c>
      <c r="C12" s="912" t="s">
        <v>274</v>
      </c>
      <c r="D12" s="375"/>
      <c r="E12" s="926" t="s">
        <v>301</v>
      </c>
      <c r="F12" s="928" t="s">
        <v>327</v>
      </c>
      <c r="G12" s="47"/>
      <c r="H12" s="51"/>
      <c r="I12" s="51"/>
    </row>
    <row r="13" spans="1:11" s="68" customFormat="1" ht="12.75" hidden="1" customHeight="1" thickBot="1">
      <c r="B13" s="925"/>
      <c r="C13" s="925"/>
      <c r="D13" s="376"/>
      <c r="E13" s="927"/>
      <c r="F13" s="929"/>
      <c r="G13" s="47"/>
      <c r="H13" s="51"/>
      <c r="I13" s="51"/>
    </row>
    <row r="14" spans="1:11" s="68" customFormat="1" ht="15.75" hidden="1">
      <c r="B14" s="300" t="s">
        <v>344</v>
      </c>
      <c r="C14" s="287" t="s">
        <v>356</v>
      </c>
      <c r="D14" s="287"/>
      <c r="E14" s="301">
        <v>41899</v>
      </c>
      <c r="F14" s="302">
        <v>41908</v>
      </c>
      <c r="G14" s="47"/>
      <c r="H14" s="51"/>
      <c r="I14" s="51"/>
    </row>
    <row r="15" spans="1:11" s="68" customFormat="1" ht="15.75" hidden="1">
      <c r="B15" s="303" t="s">
        <v>341</v>
      </c>
      <c r="C15" s="251" t="s">
        <v>357</v>
      </c>
      <c r="D15" s="251"/>
      <c r="E15" s="304">
        <v>41904</v>
      </c>
      <c r="F15" s="305">
        <v>41912</v>
      </c>
      <c r="G15" s="47"/>
      <c r="H15" s="51"/>
      <c r="I15" s="51"/>
    </row>
    <row r="16" spans="1:11" s="68" customFormat="1" ht="15.75" hidden="1">
      <c r="B16" s="303" t="s">
        <v>358</v>
      </c>
      <c r="C16" s="251" t="s">
        <v>359</v>
      </c>
      <c r="D16" s="251"/>
      <c r="E16" s="304">
        <v>41905</v>
      </c>
      <c r="F16" s="305">
        <v>41914</v>
      </c>
      <c r="G16" s="47"/>
      <c r="H16" s="84"/>
      <c r="I16" s="84"/>
    </row>
    <row r="17" spans="2:9" s="68" customFormat="1" ht="15.75" hidden="1">
      <c r="B17" s="303" t="s">
        <v>360</v>
      </c>
      <c r="C17" s="251" t="s">
        <v>361</v>
      </c>
      <c r="D17" s="251"/>
      <c r="E17" s="304">
        <v>41906</v>
      </c>
      <c r="F17" s="305">
        <v>41915</v>
      </c>
      <c r="G17" s="47"/>
      <c r="H17" s="84"/>
      <c r="I17" s="84"/>
    </row>
    <row r="18" spans="2:9" s="68" customFormat="1" ht="15.75" hidden="1">
      <c r="B18" s="303" t="s">
        <v>338</v>
      </c>
      <c r="C18" s="251" t="s">
        <v>362</v>
      </c>
      <c r="D18" s="251"/>
      <c r="E18" s="304">
        <v>41911</v>
      </c>
      <c r="F18" s="305">
        <v>41919</v>
      </c>
      <c r="G18" s="47"/>
      <c r="H18" s="288"/>
      <c r="I18" s="84"/>
    </row>
    <row r="19" spans="2:9" s="68" customFormat="1" ht="15.75" hidden="1">
      <c r="B19" s="303" t="s">
        <v>342</v>
      </c>
      <c r="C19" s="251" t="s">
        <v>363</v>
      </c>
      <c r="D19" s="251"/>
      <c r="E19" s="304">
        <v>41913</v>
      </c>
      <c r="F19" s="305">
        <v>41922</v>
      </c>
      <c r="G19" s="47"/>
      <c r="H19" s="288"/>
      <c r="I19" s="84"/>
    </row>
    <row r="20" spans="2:9" s="68" customFormat="1" ht="15.75" hidden="1">
      <c r="B20" s="303" t="s">
        <v>339</v>
      </c>
      <c r="C20" s="251" t="s">
        <v>364</v>
      </c>
      <c r="D20" s="251"/>
      <c r="E20" s="304">
        <v>41918</v>
      </c>
      <c r="F20" s="305">
        <v>41926</v>
      </c>
      <c r="G20" s="47"/>
      <c r="H20" s="288"/>
      <c r="I20" s="84"/>
    </row>
    <row r="21" spans="2:9" s="68" customFormat="1" ht="15.75" hidden="1">
      <c r="B21" s="303" t="s">
        <v>343</v>
      </c>
      <c r="C21" s="251" t="s">
        <v>365</v>
      </c>
      <c r="D21" s="251"/>
      <c r="E21" s="304">
        <v>41920</v>
      </c>
      <c r="F21" s="305">
        <v>41929</v>
      </c>
      <c r="G21" s="47"/>
      <c r="H21" s="51"/>
      <c r="I21" s="51"/>
    </row>
    <row r="22" spans="2:9" s="68" customFormat="1" ht="15.75" hidden="1">
      <c r="B22" s="303" t="s">
        <v>340</v>
      </c>
      <c r="C22" s="251" t="s">
        <v>366</v>
      </c>
      <c r="D22" s="251"/>
      <c r="E22" s="304">
        <v>41925</v>
      </c>
      <c r="F22" s="305">
        <v>41933</v>
      </c>
      <c r="G22" s="47"/>
      <c r="H22" s="51"/>
      <c r="I22" s="51"/>
    </row>
    <row r="23" spans="2:9" s="68" customFormat="1" ht="15.75" hidden="1">
      <c r="B23" s="303" t="s">
        <v>344</v>
      </c>
      <c r="C23" s="251" t="s">
        <v>367</v>
      </c>
      <c r="D23" s="251"/>
      <c r="E23" s="304">
        <v>41927</v>
      </c>
      <c r="F23" s="305">
        <v>41931</v>
      </c>
      <c r="G23" s="47"/>
      <c r="H23" s="51"/>
      <c r="I23" s="51"/>
    </row>
    <row r="24" spans="2:9" s="68" customFormat="1" ht="15.75" hidden="1">
      <c r="B24" s="303" t="s">
        <v>341</v>
      </c>
      <c r="C24" s="251" t="s">
        <v>368</v>
      </c>
      <c r="D24" s="251"/>
      <c r="E24" s="304">
        <v>41932</v>
      </c>
      <c r="F24" s="305">
        <v>41940</v>
      </c>
      <c r="G24" s="47"/>
      <c r="H24" s="51"/>
      <c r="I24" s="51"/>
    </row>
    <row r="25" spans="2:9" s="68" customFormat="1" ht="15.75" hidden="1">
      <c r="B25" s="303" t="s">
        <v>358</v>
      </c>
      <c r="C25" s="251" t="s">
        <v>369</v>
      </c>
      <c r="D25" s="251"/>
      <c r="E25" s="304">
        <v>41933</v>
      </c>
      <c r="F25" s="305">
        <v>41942</v>
      </c>
      <c r="G25" s="47"/>
      <c r="H25" s="51"/>
      <c r="I25" s="51"/>
    </row>
    <row r="26" spans="2:9" s="68" customFormat="1" ht="15.75" hidden="1">
      <c r="B26" s="303" t="s">
        <v>360</v>
      </c>
      <c r="C26" s="251" t="s">
        <v>370</v>
      </c>
      <c r="D26" s="251"/>
      <c r="E26" s="304">
        <v>41934</v>
      </c>
      <c r="F26" s="305">
        <v>41938</v>
      </c>
      <c r="G26" s="47"/>
      <c r="H26" s="51"/>
      <c r="I26" s="51"/>
    </row>
    <row r="27" spans="2:9" s="68" customFormat="1" ht="15.75" hidden="1">
      <c r="B27" s="303" t="s">
        <v>338</v>
      </c>
      <c r="C27" s="251" t="s">
        <v>371</v>
      </c>
      <c r="D27" s="251"/>
      <c r="E27" s="304">
        <v>41939</v>
      </c>
      <c r="F27" s="305">
        <v>41947</v>
      </c>
      <c r="G27" s="47"/>
      <c r="H27" s="51"/>
      <c r="I27" s="51"/>
    </row>
    <row r="28" spans="2:9" s="68" customFormat="1" ht="16.5" hidden="1" thickBot="1">
      <c r="B28" s="306" t="s">
        <v>342</v>
      </c>
      <c r="C28" s="307" t="s">
        <v>372</v>
      </c>
      <c r="D28" s="307"/>
      <c r="E28" s="308">
        <v>41941</v>
      </c>
      <c r="F28" s="309">
        <v>41945</v>
      </c>
      <c r="G28" s="47"/>
      <c r="H28" s="51"/>
      <c r="I28" s="51"/>
    </row>
    <row r="29" spans="2:9" s="68" customFormat="1" ht="15.75" hidden="1">
      <c r="B29" s="298"/>
      <c r="C29" s="298"/>
      <c r="D29" s="298"/>
      <c r="E29" s="299"/>
      <c r="F29" s="298"/>
      <c r="G29" s="47"/>
      <c r="H29" s="51"/>
      <c r="I29" s="51"/>
    </row>
    <row r="30" spans="2:9" s="68" customFormat="1" ht="16.5">
      <c r="B30" s="276"/>
      <c r="C30" s="277"/>
      <c r="D30" s="277"/>
      <c r="E30" s="278"/>
      <c r="F30" s="278"/>
      <c r="G30" s="47"/>
      <c r="H30" s="51"/>
      <c r="I30" s="51"/>
    </row>
    <row r="31" spans="2:9" s="68" customFormat="1" ht="17.25" customHeight="1">
      <c r="B31" s="930" t="s">
        <v>328</v>
      </c>
      <c r="C31" s="931"/>
      <c r="D31" s="931"/>
      <c r="E31" s="932"/>
      <c r="F31" s="347"/>
      <c r="G31" s="51"/>
      <c r="H31" s="51"/>
    </row>
    <row r="32" spans="2:9" s="68" customFormat="1" ht="12" customHeight="1">
      <c r="B32" s="918" t="s">
        <v>254</v>
      </c>
      <c r="C32" s="918" t="s">
        <v>19</v>
      </c>
      <c r="D32" s="918" t="s">
        <v>475</v>
      </c>
      <c r="E32" s="919" t="s">
        <v>514</v>
      </c>
      <c r="F32" s="921"/>
      <c r="G32" s="51"/>
    </row>
    <row r="33" spans="2:10" s="68" customFormat="1" ht="18" customHeight="1">
      <c r="B33" s="918"/>
      <c r="C33" s="918"/>
      <c r="D33" s="918"/>
      <c r="E33" s="920"/>
      <c r="F33" s="921"/>
      <c r="G33" s="51"/>
    </row>
    <row r="34" spans="2:10" s="68" customFormat="1" ht="15.75">
      <c r="B34" s="413" t="s">
        <v>513</v>
      </c>
      <c r="C34" s="414" t="s">
        <v>525</v>
      </c>
      <c r="D34" s="415">
        <v>42242</v>
      </c>
      <c r="E34" s="416">
        <f t="shared" ref="E34:E49" si="0">+D34+7</f>
        <v>42249</v>
      </c>
      <c r="F34" s="341"/>
      <c r="G34" s="344"/>
      <c r="H34" s="341"/>
      <c r="I34" s="341"/>
      <c r="J34" s="341"/>
    </row>
    <row r="35" spans="2:10" s="68" customFormat="1" ht="15.75">
      <c r="B35" s="413" t="s">
        <v>489</v>
      </c>
      <c r="C35" s="414" t="s">
        <v>516</v>
      </c>
      <c r="D35" s="415">
        <v>42246</v>
      </c>
      <c r="E35" s="416">
        <f t="shared" si="0"/>
        <v>42253</v>
      </c>
      <c r="F35" s="341"/>
      <c r="G35" s="344"/>
      <c r="H35" s="341"/>
      <c r="I35" s="341"/>
      <c r="J35" s="341"/>
    </row>
    <row r="36" spans="2:10" s="68" customFormat="1" ht="15.75">
      <c r="B36" s="413" t="s">
        <v>490</v>
      </c>
      <c r="C36" s="414" t="s">
        <v>517</v>
      </c>
      <c r="D36" s="415">
        <v>42247</v>
      </c>
      <c r="E36" s="416">
        <f t="shared" si="0"/>
        <v>42254</v>
      </c>
      <c r="F36" s="341"/>
      <c r="G36" s="344"/>
      <c r="H36" s="341"/>
      <c r="I36" s="341"/>
      <c r="J36" s="341"/>
    </row>
    <row r="37" spans="2:10" s="68" customFormat="1" ht="17.25" customHeight="1">
      <c r="B37" s="413" t="s">
        <v>491</v>
      </c>
      <c r="C37" s="414" t="s">
        <v>526</v>
      </c>
      <c r="D37" s="415">
        <v>42249</v>
      </c>
      <c r="E37" s="416">
        <f t="shared" si="0"/>
        <v>42256</v>
      </c>
      <c r="F37" s="341"/>
      <c r="G37" s="344"/>
      <c r="H37" s="341"/>
      <c r="I37" s="341"/>
      <c r="J37" s="341"/>
    </row>
    <row r="38" spans="2:10" s="68" customFormat="1" ht="17.25" customHeight="1">
      <c r="B38" s="413" t="s">
        <v>492</v>
      </c>
      <c r="C38" s="414" t="s">
        <v>518</v>
      </c>
      <c r="D38" s="415">
        <v>42253</v>
      </c>
      <c r="E38" s="416">
        <f t="shared" si="0"/>
        <v>42260</v>
      </c>
      <c r="F38" s="341"/>
      <c r="G38" s="344"/>
      <c r="H38" s="341"/>
      <c r="I38" s="341"/>
      <c r="J38" s="341"/>
    </row>
    <row r="39" spans="2:10" s="68" customFormat="1" ht="17.25" customHeight="1">
      <c r="B39" s="413" t="s">
        <v>474</v>
      </c>
      <c r="C39" s="414" t="s">
        <v>519</v>
      </c>
      <c r="D39" s="415">
        <v>42254</v>
      </c>
      <c r="E39" s="416">
        <f t="shared" si="0"/>
        <v>42261</v>
      </c>
      <c r="F39" s="341"/>
      <c r="G39" s="344"/>
      <c r="H39" s="341"/>
      <c r="I39" s="341"/>
      <c r="J39" s="341"/>
    </row>
    <row r="40" spans="2:10" s="68" customFormat="1" ht="17.25" customHeight="1">
      <c r="B40" s="414" t="s">
        <v>473</v>
      </c>
      <c r="C40" s="414" t="s">
        <v>527</v>
      </c>
      <c r="D40" s="415">
        <v>42256</v>
      </c>
      <c r="E40" s="416">
        <f t="shared" si="0"/>
        <v>42263</v>
      </c>
      <c r="F40" s="341"/>
      <c r="G40" s="344"/>
      <c r="H40" s="341"/>
      <c r="I40" s="341"/>
      <c r="J40" s="341"/>
    </row>
    <row r="41" spans="2:10" s="68" customFormat="1" ht="17.25" customHeight="1">
      <c r="B41" s="414" t="s">
        <v>493</v>
      </c>
      <c r="C41" s="414" t="s">
        <v>520</v>
      </c>
      <c r="D41" s="416">
        <v>42260</v>
      </c>
      <c r="E41" s="416">
        <f t="shared" si="0"/>
        <v>42267</v>
      </c>
      <c r="F41" s="341"/>
      <c r="G41" s="344"/>
      <c r="H41" s="341"/>
      <c r="I41" s="341"/>
      <c r="J41" s="341"/>
    </row>
    <row r="42" spans="2:10" s="68" customFormat="1" ht="17.25" customHeight="1">
      <c r="B42" s="414" t="s">
        <v>470</v>
      </c>
      <c r="C42" s="414" t="s">
        <v>521</v>
      </c>
      <c r="D42" s="416">
        <v>42261</v>
      </c>
      <c r="E42" s="416">
        <f t="shared" si="0"/>
        <v>42268</v>
      </c>
      <c r="F42" s="341"/>
      <c r="G42" s="344"/>
      <c r="H42" s="341"/>
      <c r="I42" s="341"/>
      <c r="J42" s="341"/>
    </row>
    <row r="43" spans="2:10" s="68" customFormat="1" ht="17.25" customHeight="1">
      <c r="B43" s="413" t="s">
        <v>471</v>
      </c>
      <c r="C43" s="414" t="s">
        <v>528</v>
      </c>
      <c r="D43" s="415">
        <v>42263</v>
      </c>
      <c r="E43" s="416">
        <f t="shared" si="0"/>
        <v>42270</v>
      </c>
      <c r="F43" s="341"/>
      <c r="G43" s="344"/>
      <c r="H43" s="341"/>
      <c r="I43" s="341"/>
      <c r="J43" s="341"/>
    </row>
    <row r="44" spans="2:10" s="68" customFormat="1" ht="17.25" customHeight="1">
      <c r="B44" s="413" t="s">
        <v>488</v>
      </c>
      <c r="C44" s="414" t="s">
        <v>522</v>
      </c>
      <c r="D44" s="415">
        <v>42267</v>
      </c>
      <c r="E44" s="416">
        <f t="shared" si="0"/>
        <v>42274</v>
      </c>
      <c r="F44" s="341"/>
      <c r="G44" s="344"/>
      <c r="H44" s="341"/>
      <c r="I44" s="341"/>
      <c r="J44" s="341"/>
    </row>
    <row r="45" spans="2:10" s="68" customFormat="1" ht="17.25" customHeight="1">
      <c r="B45" s="413" t="s">
        <v>472</v>
      </c>
      <c r="C45" s="414" t="s">
        <v>523</v>
      </c>
      <c r="D45" s="415">
        <v>42268</v>
      </c>
      <c r="E45" s="416">
        <f t="shared" si="0"/>
        <v>42275</v>
      </c>
      <c r="F45" s="341"/>
      <c r="G45" s="344"/>
      <c r="H45" s="341"/>
      <c r="I45" s="341"/>
      <c r="J45" s="341"/>
    </row>
    <row r="46" spans="2:10" s="68" customFormat="1" ht="17.25" customHeight="1">
      <c r="B46" s="413" t="s">
        <v>513</v>
      </c>
      <c r="C46" s="414" t="s">
        <v>529</v>
      </c>
      <c r="D46" s="415">
        <v>42270</v>
      </c>
      <c r="E46" s="416">
        <f t="shared" si="0"/>
        <v>42277</v>
      </c>
      <c r="F46" s="341"/>
      <c r="G46" s="344"/>
      <c r="H46" s="341"/>
      <c r="I46" s="341"/>
      <c r="J46" s="341"/>
    </row>
    <row r="47" spans="2:10" s="68" customFormat="1" ht="17.25" customHeight="1">
      <c r="B47" s="413" t="s">
        <v>489</v>
      </c>
      <c r="C47" s="414" t="s">
        <v>524</v>
      </c>
      <c r="D47" s="415">
        <v>42274</v>
      </c>
      <c r="E47" s="416">
        <f t="shared" si="0"/>
        <v>42281</v>
      </c>
      <c r="F47" s="341"/>
      <c r="G47" s="344"/>
      <c r="H47" s="341"/>
      <c r="I47" s="341"/>
      <c r="J47" s="341"/>
    </row>
    <row r="48" spans="2:10" s="68" customFormat="1" ht="17.25" customHeight="1">
      <c r="B48" s="413" t="s">
        <v>490</v>
      </c>
      <c r="C48" s="414" t="s">
        <v>512</v>
      </c>
      <c r="D48" s="415">
        <v>42275</v>
      </c>
      <c r="E48" s="416">
        <f t="shared" si="0"/>
        <v>42282</v>
      </c>
      <c r="F48" s="341"/>
      <c r="G48" s="344"/>
      <c r="H48" s="341"/>
      <c r="I48" s="341"/>
      <c r="J48" s="341"/>
    </row>
    <row r="49" spans="2:11" s="68" customFormat="1" ht="17.25" customHeight="1">
      <c r="B49" s="413" t="s">
        <v>491</v>
      </c>
      <c r="C49" s="414" t="s">
        <v>530</v>
      </c>
      <c r="D49" s="415">
        <v>42277</v>
      </c>
      <c r="E49" s="416">
        <f t="shared" si="0"/>
        <v>42284</v>
      </c>
      <c r="F49" s="341"/>
      <c r="G49" s="344"/>
      <c r="H49" s="341"/>
      <c r="I49" s="341"/>
      <c r="J49" s="341"/>
    </row>
    <row r="50" spans="2:11" s="68" customFormat="1" ht="15.75">
      <c r="B50" s="298"/>
      <c r="C50" s="298"/>
      <c r="D50" s="298"/>
      <c r="E50" s="341"/>
      <c r="F50" s="341"/>
      <c r="G50" s="341"/>
      <c r="H50" s="344"/>
      <c r="I50" s="341"/>
      <c r="J50" s="341"/>
      <c r="K50" s="341"/>
    </row>
    <row r="51" spans="2:11" s="68" customFormat="1" ht="12.75" customHeight="1">
      <c r="B51" s="68" t="s">
        <v>398</v>
      </c>
      <c r="C51" s="70"/>
      <c r="D51" s="70"/>
      <c r="E51" s="70"/>
      <c r="F51" s="70"/>
      <c r="G51" s="70"/>
      <c r="H51" s="344"/>
      <c r="I51" s="341"/>
      <c r="J51" s="341"/>
      <c r="K51" s="341"/>
    </row>
    <row r="52" spans="2:11" s="68" customFormat="1" ht="17.25" hidden="1" customHeight="1" thickBot="1">
      <c r="B52" s="910" t="s">
        <v>336</v>
      </c>
      <c r="C52" s="911"/>
      <c r="D52" s="911"/>
      <c r="E52" s="911"/>
      <c r="F52" s="911"/>
      <c r="G52" s="914"/>
      <c r="H52" s="340"/>
      <c r="I52" s="341"/>
      <c r="J52" s="341"/>
      <c r="K52" s="341"/>
    </row>
    <row r="53" spans="2:11" s="68" customFormat="1" ht="15.75" hidden="1">
      <c r="B53" s="252" t="s">
        <v>254</v>
      </c>
      <c r="C53" s="253" t="s">
        <v>275</v>
      </c>
      <c r="D53" s="253"/>
      <c r="E53" s="254" t="s">
        <v>298</v>
      </c>
      <c r="F53" s="254" t="s">
        <v>299</v>
      </c>
      <c r="G53" s="343" t="s">
        <v>276</v>
      </c>
      <c r="H53" s="342"/>
      <c r="I53" s="341"/>
      <c r="J53" s="341"/>
      <c r="K53" s="341"/>
    </row>
    <row r="54" spans="2:11" s="68" customFormat="1" ht="15.75" hidden="1">
      <c r="B54" s="303" t="s">
        <v>376</v>
      </c>
      <c r="C54" s="251" t="s">
        <v>377</v>
      </c>
      <c r="D54" s="251"/>
      <c r="E54" s="317">
        <v>41897</v>
      </c>
      <c r="F54" s="317">
        <f>SUM(E54+6)</f>
        <v>41903</v>
      </c>
      <c r="G54" s="345" t="s">
        <v>337</v>
      </c>
      <c r="H54" s="279"/>
      <c r="I54" s="47"/>
      <c r="J54" s="51"/>
      <c r="K54" s="51"/>
    </row>
    <row r="55" spans="2:11" s="68" customFormat="1" ht="15.75" hidden="1">
      <c r="B55" s="303" t="s">
        <v>378</v>
      </c>
      <c r="C55" s="251" t="s">
        <v>379</v>
      </c>
      <c r="D55" s="251"/>
      <c r="E55" s="317">
        <v>41904</v>
      </c>
      <c r="F55" s="317">
        <f>SUM(E55+6)</f>
        <v>41910</v>
      </c>
      <c r="G55" s="345" t="s">
        <v>337</v>
      </c>
      <c r="H55" s="279"/>
      <c r="I55" s="47"/>
      <c r="J55" s="51"/>
      <c r="K55" s="51"/>
    </row>
    <row r="56" spans="2:11" s="68" customFormat="1" ht="15.75" hidden="1">
      <c r="B56" s="303" t="s">
        <v>376</v>
      </c>
      <c r="C56" s="251" t="s">
        <v>380</v>
      </c>
      <c r="D56" s="251"/>
      <c r="E56" s="317">
        <v>41911</v>
      </c>
      <c r="F56" s="317">
        <f>SUM(E56+6)</f>
        <v>41917</v>
      </c>
      <c r="G56" s="345" t="s">
        <v>337</v>
      </c>
      <c r="H56" s="279"/>
      <c r="I56" s="47"/>
      <c r="J56" s="51"/>
      <c r="K56" s="51"/>
    </row>
    <row r="57" spans="2:11" s="68" customFormat="1" ht="15.75" hidden="1">
      <c r="B57" s="303" t="s">
        <v>378</v>
      </c>
      <c r="C57" s="251" t="s">
        <v>381</v>
      </c>
      <c r="D57" s="251"/>
      <c r="E57" s="317">
        <v>41918</v>
      </c>
      <c r="F57" s="317">
        <f t="shared" ref="F57:F62" si="1">SUM(E57+6)</f>
        <v>41924</v>
      </c>
      <c r="G57" s="345" t="s">
        <v>337</v>
      </c>
      <c r="H57" s="279"/>
      <c r="I57" s="47"/>
      <c r="J57" s="51"/>
      <c r="K57" s="51"/>
    </row>
    <row r="58" spans="2:11" s="68" customFormat="1" ht="15.75" hidden="1">
      <c r="B58" s="303" t="s">
        <v>376</v>
      </c>
      <c r="C58" s="251" t="s">
        <v>382</v>
      </c>
      <c r="D58" s="251"/>
      <c r="E58" s="317">
        <v>41925</v>
      </c>
      <c r="F58" s="317">
        <f t="shared" si="1"/>
        <v>41931</v>
      </c>
      <c r="G58" s="345" t="s">
        <v>337</v>
      </c>
      <c r="H58" s="279"/>
      <c r="I58" s="47"/>
      <c r="J58" s="51"/>
      <c r="K58" s="51"/>
    </row>
    <row r="59" spans="2:11" s="68" customFormat="1" ht="15.75" hidden="1">
      <c r="B59" s="303" t="s">
        <v>378</v>
      </c>
      <c r="C59" s="251" t="s">
        <v>383</v>
      </c>
      <c r="D59" s="251"/>
      <c r="E59" s="317">
        <v>41932</v>
      </c>
      <c r="F59" s="317">
        <f t="shared" si="1"/>
        <v>41938</v>
      </c>
      <c r="G59" s="345" t="s">
        <v>337</v>
      </c>
      <c r="H59" s="279"/>
      <c r="I59" s="47"/>
      <c r="J59" s="51"/>
      <c r="K59" s="51"/>
    </row>
    <row r="60" spans="2:11" s="68" customFormat="1" ht="15.75" hidden="1">
      <c r="B60" s="303" t="s">
        <v>376</v>
      </c>
      <c r="C60" s="251" t="s">
        <v>384</v>
      </c>
      <c r="D60" s="251"/>
      <c r="E60" s="317">
        <v>41939</v>
      </c>
      <c r="F60" s="317">
        <f t="shared" si="1"/>
        <v>41945</v>
      </c>
      <c r="G60" s="345" t="s">
        <v>337</v>
      </c>
      <c r="H60" s="279"/>
      <c r="I60" s="47"/>
      <c r="J60" s="51"/>
      <c r="K60" s="51"/>
    </row>
    <row r="61" spans="2:11" s="68" customFormat="1" ht="15.75" hidden="1">
      <c r="B61" s="303" t="s">
        <v>378</v>
      </c>
      <c r="C61" s="251" t="s">
        <v>385</v>
      </c>
      <c r="D61" s="251"/>
      <c r="E61" s="317">
        <v>41946</v>
      </c>
      <c r="F61" s="317">
        <f t="shared" si="1"/>
        <v>41952</v>
      </c>
      <c r="G61" s="345" t="s">
        <v>337</v>
      </c>
      <c r="H61" s="279"/>
      <c r="I61" s="47"/>
      <c r="J61" s="51"/>
      <c r="K61" s="51"/>
    </row>
    <row r="62" spans="2:11" s="68" customFormat="1" ht="15.75" hidden="1">
      <c r="B62" s="303" t="s">
        <v>376</v>
      </c>
      <c r="C62" s="251" t="s">
        <v>386</v>
      </c>
      <c r="D62" s="251"/>
      <c r="E62" s="317">
        <v>41953</v>
      </c>
      <c r="F62" s="317">
        <f t="shared" si="1"/>
        <v>41959</v>
      </c>
      <c r="G62" s="345" t="s">
        <v>337</v>
      </c>
      <c r="H62" s="279"/>
      <c r="I62" s="47"/>
      <c r="J62" s="51"/>
      <c r="K62" s="51"/>
    </row>
    <row r="63" spans="2:11" s="68" customFormat="1" ht="15" hidden="1">
      <c r="B63" s="270" t="s">
        <v>40</v>
      </c>
      <c r="C63" s="271"/>
      <c r="D63" s="271"/>
      <c r="E63" s="271"/>
      <c r="F63" s="271"/>
      <c r="G63" s="272"/>
      <c r="H63" s="279"/>
      <c r="I63" s="47"/>
      <c r="J63" s="51"/>
      <c r="K63" s="51"/>
    </row>
    <row r="64" spans="2:11" s="68" customFormat="1" ht="15.75" hidden="1" thickBot="1">
      <c r="B64" s="273" t="s">
        <v>375</v>
      </c>
      <c r="C64" s="274"/>
      <c r="D64" s="274"/>
      <c r="E64" s="274"/>
      <c r="F64" s="274"/>
      <c r="G64" s="275"/>
      <c r="H64" s="279"/>
      <c r="I64" s="47"/>
      <c r="J64" s="51"/>
      <c r="K64" s="51"/>
    </row>
    <row r="65" spans="2:11" s="68" customFormat="1" ht="15.75" hidden="1" thickBot="1">
      <c r="B65" s="279"/>
      <c r="C65" s="279"/>
      <c r="D65" s="279"/>
      <c r="E65" s="279"/>
      <c r="F65" s="279"/>
      <c r="G65" s="279"/>
      <c r="H65" s="279"/>
      <c r="I65" s="47"/>
      <c r="J65" s="51"/>
      <c r="K65" s="51"/>
    </row>
    <row r="66" spans="2:11" s="68" customFormat="1" ht="16.5" hidden="1" thickBot="1">
      <c r="B66" s="910" t="s">
        <v>332</v>
      </c>
      <c r="C66" s="911"/>
      <c r="D66" s="911"/>
      <c r="E66" s="911"/>
      <c r="F66" s="911"/>
      <c r="G66" s="279"/>
      <c r="H66" s="279"/>
      <c r="I66" s="47"/>
      <c r="J66" s="51"/>
      <c r="K66" s="51"/>
    </row>
    <row r="67" spans="2:11" s="68" customFormat="1" ht="15.75" hidden="1">
      <c r="B67" s="912" t="s">
        <v>331</v>
      </c>
      <c r="C67" s="912" t="s">
        <v>333</v>
      </c>
      <c r="D67" s="377"/>
      <c r="E67" s="280" t="s">
        <v>329</v>
      </c>
      <c r="F67" s="315" t="s">
        <v>334</v>
      </c>
      <c r="G67" s="279"/>
      <c r="H67" s="279"/>
      <c r="I67" s="47"/>
      <c r="J67" s="51"/>
      <c r="K67" s="51"/>
    </row>
    <row r="68" spans="2:11" s="68" customFormat="1" ht="16.5" hidden="1" thickBot="1">
      <c r="B68" s="913"/>
      <c r="C68" s="913"/>
      <c r="D68" s="378"/>
      <c r="E68" s="281" t="s">
        <v>330</v>
      </c>
      <c r="F68" s="316" t="s">
        <v>335</v>
      </c>
      <c r="G68" s="279"/>
      <c r="H68" s="279"/>
      <c r="I68" s="47"/>
      <c r="J68" s="51"/>
      <c r="K68" s="51"/>
    </row>
    <row r="69" spans="2:11" s="68" customFormat="1" ht="15.75" hidden="1">
      <c r="B69" s="300" t="s">
        <v>340</v>
      </c>
      <c r="C69" s="287" t="s">
        <v>373</v>
      </c>
      <c r="D69" s="287"/>
      <c r="E69" s="310">
        <v>41897</v>
      </c>
      <c r="F69" s="311">
        <f t="shared" ref="F69:F76" si="2">+E69+14</f>
        <v>41911</v>
      </c>
      <c r="G69" s="279"/>
      <c r="H69" s="279"/>
      <c r="I69" s="47"/>
      <c r="J69" s="51"/>
      <c r="K69" s="51"/>
    </row>
    <row r="70" spans="2:11" s="68" customFormat="1" ht="15.75" hidden="1">
      <c r="B70" s="303" t="s">
        <v>341</v>
      </c>
      <c r="C70" s="251" t="s">
        <v>357</v>
      </c>
      <c r="D70" s="251"/>
      <c r="E70" s="286">
        <v>41904</v>
      </c>
      <c r="F70" s="312">
        <f t="shared" si="2"/>
        <v>41918</v>
      </c>
      <c r="G70" s="279"/>
      <c r="H70" s="279"/>
      <c r="I70" s="47"/>
      <c r="J70" s="51"/>
      <c r="K70" s="51"/>
    </row>
    <row r="71" spans="2:11" s="68" customFormat="1" ht="15.75" hidden="1">
      <c r="B71" s="303" t="s">
        <v>338</v>
      </c>
      <c r="C71" s="251" t="s">
        <v>362</v>
      </c>
      <c r="D71" s="251"/>
      <c r="E71" s="286">
        <v>41911</v>
      </c>
      <c r="F71" s="312">
        <f t="shared" si="2"/>
        <v>41925</v>
      </c>
      <c r="G71" s="279"/>
      <c r="H71" s="279"/>
      <c r="I71" s="47"/>
      <c r="J71" s="51"/>
      <c r="K71" s="51"/>
    </row>
    <row r="72" spans="2:11" s="68" customFormat="1" ht="15.75" hidden="1">
      <c r="B72" s="303" t="s">
        <v>339</v>
      </c>
      <c r="C72" s="251" t="s">
        <v>364</v>
      </c>
      <c r="D72" s="251"/>
      <c r="E72" s="286">
        <v>41918</v>
      </c>
      <c r="F72" s="312">
        <f t="shared" si="2"/>
        <v>41932</v>
      </c>
      <c r="G72" s="279"/>
      <c r="H72" s="279"/>
      <c r="I72" s="47"/>
      <c r="J72" s="51"/>
      <c r="K72" s="51"/>
    </row>
    <row r="73" spans="2:11" s="68" customFormat="1" ht="15.75" hidden="1">
      <c r="B73" s="303" t="s">
        <v>340</v>
      </c>
      <c r="C73" s="251" t="s">
        <v>366</v>
      </c>
      <c r="D73" s="251"/>
      <c r="E73" s="286">
        <v>41925</v>
      </c>
      <c r="F73" s="312">
        <f t="shared" si="2"/>
        <v>41939</v>
      </c>
      <c r="G73" s="279"/>
      <c r="H73" s="279"/>
      <c r="I73" s="47"/>
      <c r="J73" s="51"/>
      <c r="K73" s="51"/>
    </row>
    <row r="74" spans="2:11" s="68" customFormat="1" ht="15.75" hidden="1">
      <c r="B74" s="303" t="s">
        <v>341</v>
      </c>
      <c r="C74" s="251" t="s">
        <v>368</v>
      </c>
      <c r="D74" s="251"/>
      <c r="E74" s="286">
        <v>41932</v>
      </c>
      <c r="F74" s="312">
        <f t="shared" si="2"/>
        <v>41946</v>
      </c>
      <c r="G74" s="279"/>
      <c r="H74" s="279"/>
      <c r="I74" s="47"/>
      <c r="J74" s="51"/>
      <c r="K74" s="51"/>
    </row>
    <row r="75" spans="2:11" s="68" customFormat="1" ht="15.75" hidden="1">
      <c r="B75" s="303" t="s">
        <v>338</v>
      </c>
      <c r="C75" s="251" t="s">
        <v>371</v>
      </c>
      <c r="D75" s="251"/>
      <c r="E75" s="286">
        <v>41939</v>
      </c>
      <c r="F75" s="312">
        <f t="shared" si="2"/>
        <v>41953</v>
      </c>
      <c r="G75" s="279"/>
      <c r="H75" s="279"/>
      <c r="I75" s="47"/>
      <c r="J75" s="51"/>
      <c r="K75" s="51"/>
    </row>
    <row r="76" spans="2:11" s="68" customFormat="1" ht="20.25" hidden="1" thickBot="1">
      <c r="B76" s="306" t="s">
        <v>339</v>
      </c>
      <c r="C76" s="307" t="s">
        <v>374</v>
      </c>
      <c r="D76" s="307"/>
      <c r="E76" s="313">
        <v>41946</v>
      </c>
      <c r="F76" s="314">
        <f t="shared" si="2"/>
        <v>41960</v>
      </c>
      <c r="G76" s="282"/>
      <c r="H76" s="283"/>
      <c r="I76" s="47"/>
      <c r="J76" s="51"/>
      <c r="K76" s="51"/>
    </row>
    <row r="77" spans="2:11" s="68" customFormat="1" ht="15.75" hidden="1" thickBot="1">
      <c r="B77" s="279"/>
      <c r="C77" s="279"/>
      <c r="D77" s="279"/>
      <c r="E77" s="279"/>
      <c r="F77" s="279"/>
      <c r="G77" s="279"/>
      <c r="H77" s="73"/>
      <c r="I77" s="47"/>
      <c r="J77" s="51"/>
      <c r="K77" s="51"/>
    </row>
    <row r="78" spans="2:11" s="68" customFormat="1" ht="16.5" hidden="1" thickBot="1">
      <c r="B78" s="915" t="s">
        <v>351</v>
      </c>
      <c r="C78" s="916"/>
      <c r="D78" s="916"/>
      <c r="E78" s="916"/>
      <c r="F78" s="916"/>
      <c r="G78" s="916"/>
      <c r="H78" s="917"/>
      <c r="I78" s="47"/>
      <c r="J78" s="51"/>
      <c r="K78" s="51"/>
    </row>
    <row r="79" spans="2:11" s="68" customFormat="1" ht="16.5" hidden="1" thickBot="1">
      <c r="B79" s="319" t="s">
        <v>348</v>
      </c>
      <c r="C79" s="319" t="s">
        <v>60</v>
      </c>
      <c r="D79" s="319"/>
      <c r="E79" s="319" t="s">
        <v>345</v>
      </c>
      <c r="F79" s="319" t="s">
        <v>26</v>
      </c>
      <c r="G79" s="319" t="s">
        <v>346</v>
      </c>
      <c r="H79" s="319" t="s">
        <v>347</v>
      </c>
      <c r="I79" s="47"/>
      <c r="J79" s="51"/>
      <c r="K79" s="51"/>
    </row>
    <row r="80" spans="2:11" s="68" customFormat="1" ht="15.75" hidden="1">
      <c r="B80" s="320" t="s">
        <v>349</v>
      </c>
      <c r="C80" s="321" t="s">
        <v>387</v>
      </c>
      <c r="D80" s="321"/>
      <c r="E80" s="322">
        <v>41901</v>
      </c>
      <c r="F80" s="323">
        <f t="shared" ref="F80:F88" si="3">E80+4</f>
        <v>41905</v>
      </c>
      <c r="G80" s="310">
        <f t="shared" ref="G80:G88" si="4">+F80+1</f>
        <v>41906</v>
      </c>
      <c r="H80" s="324">
        <f t="shared" ref="H80:H88" si="5">+F80+3</f>
        <v>41908</v>
      </c>
      <c r="I80" s="47"/>
      <c r="J80" s="51"/>
      <c r="K80" s="51"/>
    </row>
    <row r="81" spans="2:11" s="68" customFormat="1" ht="15.75" hidden="1">
      <c r="B81" s="325" t="s">
        <v>350</v>
      </c>
      <c r="C81" s="318" t="s">
        <v>388</v>
      </c>
      <c r="D81" s="318"/>
      <c r="E81" s="284">
        <v>41908</v>
      </c>
      <c r="F81" s="285">
        <f t="shared" si="3"/>
        <v>41912</v>
      </c>
      <c r="G81" s="286">
        <f t="shared" si="4"/>
        <v>41913</v>
      </c>
      <c r="H81" s="326">
        <f t="shared" si="5"/>
        <v>41915</v>
      </c>
      <c r="I81" s="47"/>
      <c r="J81" s="51"/>
      <c r="K81" s="51"/>
    </row>
    <row r="82" spans="2:11" s="68" customFormat="1" ht="15.75" hidden="1">
      <c r="B82" s="325" t="s">
        <v>389</v>
      </c>
      <c r="C82" s="318" t="s">
        <v>390</v>
      </c>
      <c r="D82" s="318"/>
      <c r="E82" s="284">
        <v>41915</v>
      </c>
      <c r="F82" s="285">
        <f t="shared" si="3"/>
        <v>41919</v>
      </c>
      <c r="G82" s="286">
        <f t="shared" si="4"/>
        <v>41920</v>
      </c>
      <c r="H82" s="326">
        <f t="shared" si="5"/>
        <v>41922</v>
      </c>
      <c r="I82" s="47"/>
      <c r="J82" s="51"/>
      <c r="K82" s="51"/>
    </row>
    <row r="83" spans="2:11" s="68" customFormat="1" ht="15.75" hidden="1">
      <c r="B83" s="325" t="s">
        <v>391</v>
      </c>
      <c r="C83" s="318" t="s">
        <v>392</v>
      </c>
      <c r="D83" s="318"/>
      <c r="E83" s="284">
        <v>41922</v>
      </c>
      <c r="F83" s="285">
        <f t="shared" si="3"/>
        <v>41926</v>
      </c>
      <c r="G83" s="286">
        <f t="shared" si="4"/>
        <v>41927</v>
      </c>
      <c r="H83" s="326">
        <f t="shared" si="5"/>
        <v>41929</v>
      </c>
      <c r="I83" s="47"/>
      <c r="J83" s="51"/>
      <c r="K83" s="51"/>
    </row>
    <row r="84" spans="2:11" s="68" customFormat="1" ht="15.75" hidden="1">
      <c r="B84" s="325" t="s">
        <v>349</v>
      </c>
      <c r="C84" s="318" t="s">
        <v>393</v>
      </c>
      <c r="D84" s="318"/>
      <c r="E84" s="284">
        <v>41929</v>
      </c>
      <c r="F84" s="285">
        <f t="shared" si="3"/>
        <v>41933</v>
      </c>
      <c r="G84" s="286">
        <f t="shared" si="4"/>
        <v>41934</v>
      </c>
      <c r="H84" s="326">
        <f t="shared" si="5"/>
        <v>41936</v>
      </c>
      <c r="I84" s="47"/>
      <c r="J84" s="51"/>
      <c r="K84" s="51"/>
    </row>
    <row r="85" spans="2:11" s="68" customFormat="1" ht="15.75" hidden="1">
      <c r="B85" s="325" t="s">
        <v>350</v>
      </c>
      <c r="C85" s="318" t="s">
        <v>394</v>
      </c>
      <c r="D85" s="318"/>
      <c r="E85" s="284">
        <v>41936</v>
      </c>
      <c r="F85" s="285">
        <f t="shared" si="3"/>
        <v>41940</v>
      </c>
      <c r="G85" s="286">
        <f t="shared" si="4"/>
        <v>41941</v>
      </c>
      <c r="H85" s="326">
        <f t="shared" si="5"/>
        <v>41943</v>
      </c>
      <c r="I85" s="47"/>
      <c r="J85" s="51"/>
      <c r="K85" s="51"/>
    </row>
    <row r="86" spans="2:11" s="68" customFormat="1" ht="15.75" hidden="1">
      <c r="B86" s="325" t="s">
        <v>389</v>
      </c>
      <c r="C86" s="318" t="s">
        <v>395</v>
      </c>
      <c r="D86" s="318"/>
      <c r="E86" s="284">
        <v>41943</v>
      </c>
      <c r="F86" s="285">
        <f t="shared" si="3"/>
        <v>41947</v>
      </c>
      <c r="G86" s="286">
        <f t="shared" si="4"/>
        <v>41948</v>
      </c>
      <c r="H86" s="326">
        <f t="shared" si="5"/>
        <v>41950</v>
      </c>
      <c r="I86" s="47"/>
      <c r="J86" s="51"/>
      <c r="K86" s="51"/>
    </row>
    <row r="87" spans="2:11" s="68" customFormat="1" ht="15.75" hidden="1">
      <c r="B87" s="325" t="s">
        <v>391</v>
      </c>
      <c r="C87" s="318" t="s">
        <v>396</v>
      </c>
      <c r="D87" s="318"/>
      <c r="E87" s="284">
        <v>41950</v>
      </c>
      <c r="F87" s="285">
        <f t="shared" si="3"/>
        <v>41954</v>
      </c>
      <c r="G87" s="286">
        <f t="shared" si="4"/>
        <v>41955</v>
      </c>
      <c r="H87" s="326">
        <f t="shared" si="5"/>
        <v>41957</v>
      </c>
      <c r="I87" s="47"/>
      <c r="J87" s="51"/>
      <c r="K87" s="51"/>
    </row>
    <row r="88" spans="2:11" s="68" customFormat="1" ht="16.5" hidden="1" thickBot="1">
      <c r="B88" s="327" t="s">
        <v>349</v>
      </c>
      <c r="C88" s="328" t="s">
        <v>397</v>
      </c>
      <c r="D88" s="328"/>
      <c r="E88" s="329">
        <v>41957</v>
      </c>
      <c r="F88" s="330">
        <f t="shared" si="3"/>
        <v>41961</v>
      </c>
      <c r="G88" s="346">
        <f t="shared" si="4"/>
        <v>41962</v>
      </c>
      <c r="H88" s="331">
        <f t="shared" si="5"/>
        <v>41964</v>
      </c>
      <c r="I88" s="47"/>
      <c r="J88" s="51"/>
      <c r="K88" s="51"/>
    </row>
    <row r="89" spans="2:11" s="68" customFormat="1">
      <c r="C89" s="69"/>
      <c r="D89" s="69"/>
      <c r="E89" s="47"/>
      <c r="F89" s="69"/>
      <c r="G89" s="47"/>
      <c r="H89" s="30"/>
      <c r="I89" s="47"/>
      <c r="J89" s="51"/>
      <c r="K89" s="51"/>
    </row>
    <row r="90" spans="2:11" s="68" customFormat="1">
      <c r="C90" s="69"/>
      <c r="D90" s="69"/>
      <c r="E90" s="47"/>
      <c r="F90" s="69"/>
      <c r="G90" s="47"/>
      <c r="H90" s="30"/>
      <c r="I90" s="47"/>
      <c r="J90" s="51"/>
      <c r="K90" s="51"/>
    </row>
    <row r="91" spans="2:11" s="68" customFormat="1">
      <c r="C91" s="69"/>
      <c r="D91" s="69"/>
      <c r="E91" s="47"/>
      <c r="F91" s="69"/>
      <c r="G91" s="47"/>
      <c r="H91" s="30"/>
      <c r="I91" s="47"/>
      <c r="J91" s="51"/>
      <c r="K91" s="51"/>
    </row>
    <row r="92" spans="2:11" s="68" customFormat="1">
      <c r="C92" s="69"/>
      <c r="D92" s="69"/>
      <c r="E92" s="47"/>
      <c r="F92" s="69"/>
      <c r="G92" s="47"/>
      <c r="H92" s="30"/>
      <c r="I92" s="47"/>
      <c r="J92" s="51"/>
      <c r="K92" s="51"/>
    </row>
    <row r="93" spans="2:11" ht="12.75">
      <c r="B93" s="417" t="s">
        <v>476</v>
      </c>
      <c r="C93" s="418" t="s">
        <v>477</v>
      </c>
      <c r="D93" s="418" t="s">
        <v>478</v>
      </c>
      <c r="E93" s="418"/>
      <c r="F93" s="419" t="s">
        <v>479</v>
      </c>
      <c r="G93" s="418" t="s">
        <v>477</v>
      </c>
      <c r="H93" s="418" t="s">
        <v>478</v>
      </c>
    </row>
    <row r="94" spans="2:11" ht="12.75">
      <c r="B94" s="420" t="s">
        <v>283</v>
      </c>
      <c r="C94" s="235" t="s">
        <v>284</v>
      </c>
      <c r="D94" s="421" t="s">
        <v>285</v>
      </c>
      <c r="E94" s="421"/>
      <c r="F94" s="422" t="s">
        <v>286</v>
      </c>
      <c r="G94" s="235" t="s">
        <v>284</v>
      </c>
      <c r="H94" s="421" t="s">
        <v>287</v>
      </c>
    </row>
    <row r="95" spans="2:11" ht="12.75">
      <c r="B95" s="420"/>
      <c r="C95" s="423"/>
      <c r="D95" s="423"/>
      <c r="E95" s="85"/>
      <c r="F95" s="422"/>
      <c r="G95" s="235"/>
      <c r="H95" s="421"/>
    </row>
    <row r="96" spans="2:11">
      <c r="B96" s="71"/>
      <c r="C96" s="72"/>
      <c r="D96" s="72"/>
    </row>
    <row r="97" spans="2:6">
      <c r="B97" s="48" t="s">
        <v>288</v>
      </c>
      <c r="F97" s="102"/>
    </row>
    <row r="98" spans="2:6">
      <c r="B98" s="48" t="s">
        <v>289</v>
      </c>
    </row>
    <row r="99" spans="2:6">
      <c r="B99" s="48"/>
      <c r="C99" s="30"/>
      <c r="D99" s="30"/>
    </row>
  </sheetData>
  <mergeCells count="25">
    <mergeCell ref="B31:E31"/>
    <mergeCell ref="B2:H2"/>
    <mergeCell ref="A3:H3"/>
    <mergeCell ref="A4:H4"/>
    <mergeCell ref="A5:H5"/>
    <mergeCell ref="C1:G1"/>
    <mergeCell ref="B8:C8"/>
    <mergeCell ref="B9:H9"/>
    <mergeCell ref="B12:B13"/>
    <mergeCell ref="C12:C13"/>
    <mergeCell ref="E12:E13"/>
    <mergeCell ref="F12:F13"/>
    <mergeCell ref="B11:F11"/>
    <mergeCell ref="A6:H6"/>
    <mergeCell ref="A7:H7"/>
    <mergeCell ref="B32:B33"/>
    <mergeCell ref="C32:C33"/>
    <mergeCell ref="E32:E33"/>
    <mergeCell ref="F32:F33"/>
    <mergeCell ref="D32:D33"/>
    <mergeCell ref="B66:F66"/>
    <mergeCell ref="B67:B68"/>
    <mergeCell ref="C67:C68"/>
    <mergeCell ref="B52:G52"/>
    <mergeCell ref="B78:H78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8000"/>
  </sheetPr>
  <dimension ref="B1:U82"/>
  <sheetViews>
    <sheetView view="pageBreakPreview" zoomScaleNormal="100" zoomScaleSheetLayoutView="100" workbookViewId="0">
      <selection activeCell="G52" sqref="G52"/>
    </sheetView>
  </sheetViews>
  <sheetFormatPr defaultRowHeight="16.5"/>
  <cols>
    <col min="1" max="1" width="3.375" customWidth="1"/>
    <col min="2" max="2" width="22.75" customWidth="1"/>
    <col min="3" max="3" width="14.125" customWidth="1"/>
    <col min="4" max="4" width="18.5" customWidth="1"/>
    <col min="5" max="5" width="17.625" customWidth="1"/>
    <col min="6" max="6" width="13.875" customWidth="1"/>
    <col min="7" max="7" width="11.5" customWidth="1"/>
    <col min="8" max="8" width="15.5" customWidth="1"/>
    <col min="9" max="9" width="8" customWidth="1"/>
    <col min="10" max="10" width="18.125" customWidth="1"/>
  </cols>
  <sheetData>
    <row r="1" spans="2:12">
      <c r="B1" s="8"/>
      <c r="C1" s="908"/>
      <c r="D1" s="908"/>
      <c r="E1" s="908"/>
      <c r="F1" s="908"/>
      <c r="G1" s="908"/>
      <c r="H1" s="908"/>
      <c r="I1" s="8"/>
      <c r="J1" s="8"/>
      <c r="K1" s="31"/>
      <c r="L1" s="31"/>
    </row>
    <row r="2" spans="2:12" ht="26.25">
      <c r="B2" s="844" t="s">
        <v>61</v>
      </c>
      <c r="C2" s="844"/>
      <c r="D2" s="844"/>
      <c r="E2" s="844"/>
      <c r="F2" s="844"/>
      <c r="G2" s="844"/>
      <c r="H2" s="844"/>
      <c r="I2" s="411"/>
      <c r="J2" s="411"/>
      <c r="K2" s="31"/>
      <c r="L2" s="31"/>
    </row>
    <row r="3" spans="2:12">
      <c r="B3" s="909" t="s">
        <v>88</v>
      </c>
      <c r="C3" s="909"/>
      <c r="D3" s="909"/>
      <c r="E3" s="909"/>
      <c r="F3" s="909"/>
      <c r="G3" s="909"/>
      <c r="H3" s="909"/>
      <c r="I3" s="6"/>
      <c r="J3" s="6"/>
      <c r="K3" s="7"/>
      <c r="L3" s="7"/>
    </row>
    <row r="4" spans="2:12">
      <c r="B4" s="909" t="s">
        <v>31</v>
      </c>
      <c r="C4" s="909"/>
      <c r="D4" s="909"/>
      <c r="E4" s="909"/>
      <c r="F4" s="909"/>
      <c r="G4" s="909"/>
      <c r="H4" s="909"/>
      <c r="I4" s="6"/>
      <c r="J4" s="6"/>
      <c r="K4" s="7"/>
      <c r="L4" s="7"/>
    </row>
    <row r="5" spans="2:12">
      <c r="B5" s="909" t="s">
        <v>32</v>
      </c>
      <c r="C5" s="909"/>
      <c r="D5" s="909"/>
      <c r="E5" s="909"/>
      <c r="F5" s="909"/>
      <c r="G5" s="909"/>
      <c r="H5" s="909"/>
      <c r="I5" s="6"/>
      <c r="J5" s="6"/>
      <c r="K5" s="7"/>
      <c r="L5" s="7"/>
    </row>
    <row r="6" spans="2:12">
      <c r="B6" s="909" t="s">
        <v>33</v>
      </c>
      <c r="C6" s="909"/>
      <c r="D6" s="909"/>
      <c r="E6" s="909"/>
      <c r="F6" s="909"/>
      <c r="G6" s="909"/>
      <c r="H6" s="909"/>
      <c r="I6" s="6"/>
      <c r="J6" s="6"/>
      <c r="K6" s="7"/>
      <c r="L6" s="7"/>
    </row>
    <row r="7" spans="2:12">
      <c r="B7" s="907" t="s">
        <v>533</v>
      </c>
      <c r="C7" s="907"/>
      <c r="D7" s="3"/>
      <c r="E7" s="3"/>
      <c r="F7" s="4"/>
      <c r="G7" s="4"/>
      <c r="H7" s="4"/>
      <c r="I7" s="4"/>
      <c r="J7" s="4"/>
      <c r="K7" s="7"/>
      <c r="L7" s="7"/>
    </row>
    <row r="8" spans="2:12" ht="18">
      <c r="B8" s="788" t="s">
        <v>616</v>
      </c>
      <c r="C8" s="788"/>
      <c r="D8" s="788"/>
      <c r="E8" s="788"/>
      <c r="F8" s="788"/>
      <c r="G8" s="788"/>
      <c r="H8" s="788"/>
      <c r="I8" s="445"/>
      <c r="J8" s="4"/>
      <c r="K8" s="154"/>
      <c r="L8" s="154"/>
    </row>
    <row r="9" spans="2:12">
      <c r="B9" s="373"/>
      <c r="C9" s="6"/>
      <c r="D9" s="6"/>
      <c r="E9" s="6"/>
      <c r="F9" s="6"/>
      <c r="G9" s="520" t="s">
        <v>52</v>
      </c>
      <c r="H9" s="519">
        <v>42881</v>
      </c>
      <c r="I9" s="197"/>
      <c r="J9" s="156"/>
      <c r="K9" s="154"/>
      <c r="L9" s="154"/>
    </row>
    <row r="10" spans="2:12">
      <c r="B10" s="373"/>
      <c r="C10" s="6"/>
      <c r="D10" s="6"/>
      <c r="E10" s="6"/>
      <c r="F10" s="6"/>
      <c r="G10" s="520"/>
      <c r="H10" s="519"/>
      <c r="I10" s="197"/>
      <c r="J10" s="156"/>
      <c r="K10" s="154"/>
      <c r="L10" s="154"/>
    </row>
    <row r="11" spans="2:12" ht="16.5" customHeight="1" thickBot="1">
      <c r="B11" s="940" t="s">
        <v>253</v>
      </c>
      <c r="C11" s="941"/>
      <c r="D11" s="941"/>
      <c r="E11" s="941"/>
      <c r="F11" s="941"/>
      <c r="G11" s="941"/>
      <c r="H11" s="941"/>
      <c r="I11" s="267"/>
      <c r="J11" s="223"/>
      <c r="K11" s="23"/>
      <c r="L11" s="23"/>
    </row>
    <row r="12" spans="2:12" s="202" customFormat="1">
      <c r="B12" s="936" t="s">
        <v>254</v>
      </c>
      <c r="C12" s="936" t="s">
        <v>60</v>
      </c>
      <c r="D12" s="936" t="s">
        <v>235</v>
      </c>
      <c r="E12" s="936" t="s">
        <v>77</v>
      </c>
      <c r="F12" s="939" t="s">
        <v>255</v>
      </c>
      <c r="G12" s="939"/>
      <c r="H12" s="379" t="s">
        <v>256</v>
      </c>
      <c r="I12" s="268"/>
      <c r="J12" s="158"/>
      <c r="K12" s="159"/>
      <c r="L12" s="159"/>
    </row>
    <row r="13" spans="2:12" s="202" customFormat="1">
      <c r="B13" s="937"/>
      <c r="C13" s="937"/>
      <c r="D13" s="938"/>
      <c r="E13" s="938"/>
      <c r="F13" s="372" t="s">
        <v>17</v>
      </c>
      <c r="G13" s="372" t="s">
        <v>23</v>
      </c>
      <c r="H13" s="372" t="s">
        <v>17</v>
      </c>
      <c r="I13" s="268"/>
      <c r="J13" s="158"/>
      <c r="K13" s="159"/>
      <c r="L13" s="159"/>
    </row>
    <row r="14" spans="2:12" s="202" customFormat="1">
      <c r="B14" s="532" t="s">
        <v>632</v>
      </c>
      <c r="C14" s="532" t="s">
        <v>629</v>
      </c>
      <c r="D14" s="531" t="s">
        <v>633</v>
      </c>
      <c r="E14" s="531" t="s">
        <v>634</v>
      </c>
      <c r="F14" s="528">
        <v>42868</v>
      </c>
      <c r="G14" s="529">
        <f>F14</f>
        <v>42868</v>
      </c>
      <c r="H14" s="530">
        <f>F14+7</f>
        <v>42875</v>
      </c>
      <c r="I14" s="268"/>
      <c r="J14" s="158"/>
      <c r="K14" s="159"/>
      <c r="L14" s="159"/>
    </row>
    <row r="15" spans="2:12" s="202" customFormat="1">
      <c r="B15" s="531" t="s">
        <v>617</v>
      </c>
      <c r="C15" s="532" t="s">
        <v>635</v>
      </c>
      <c r="D15" s="531" t="s">
        <v>618</v>
      </c>
      <c r="E15" s="531" t="s">
        <v>624</v>
      </c>
      <c r="F15" s="528">
        <v>42879</v>
      </c>
      <c r="G15" s="529">
        <f>F15</f>
        <v>42879</v>
      </c>
      <c r="H15" s="530">
        <f>F15+9</f>
        <v>42888</v>
      </c>
      <c r="I15" s="268"/>
      <c r="J15" s="158"/>
      <c r="K15" s="159"/>
      <c r="L15" s="159"/>
    </row>
    <row r="16" spans="2:12" s="202" customFormat="1">
      <c r="B16" s="532" t="s">
        <v>636</v>
      </c>
      <c r="C16" s="532" t="s">
        <v>637</v>
      </c>
      <c r="D16" s="531" t="s">
        <v>618</v>
      </c>
      <c r="E16" s="531" t="s">
        <v>624</v>
      </c>
      <c r="F16" s="528">
        <v>42886</v>
      </c>
      <c r="G16" s="529">
        <f>F16</f>
        <v>42886</v>
      </c>
      <c r="H16" s="530">
        <f>F16+9</f>
        <v>42895</v>
      </c>
      <c r="I16" s="268"/>
      <c r="J16" s="158"/>
      <c r="K16" s="159"/>
      <c r="L16" s="159"/>
    </row>
    <row r="17" spans="2:13" s="202" customFormat="1">
      <c r="B17" s="524"/>
      <c r="C17" s="524"/>
      <c r="D17" s="524"/>
      <c r="E17" s="524"/>
      <c r="F17" s="525"/>
      <c r="G17" s="525"/>
      <c r="H17" s="526"/>
      <c r="I17" s="268"/>
      <c r="J17" s="158"/>
      <c r="K17" s="159"/>
      <c r="L17" s="159"/>
    </row>
    <row r="18" spans="2:13" ht="14.25" customHeight="1">
      <c r="B18" s="521"/>
      <c r="C18" s="521"/>
      <c r="D18" s="406"/>
      <c r="E18" s="406"/>
      <c r="F18" s="407"/>
      <c r="G18" s="407"/>
      <c r="H18" s="407"/>
      <c r="I18" s="258"/>
      <c r="J18" s="155"/>
      <c r="K18" s="155"/>
      <c r="L18" s="155"/>
    </row>
    <row r="19" spans="2:13" ht="14.25" hidden="1" customHeight="1" thickBot="1">
      <c r="B19" s="934" t="s">
        <v>460</v>
      </c>
      <c r="C19" s="935"/>
      <c r="D19" s="935"/>
      <c r="E19" s="935"/>
      <c r="F19" s="935"/>
      <c r="G19" s="935"/>
      <c r="H19" s="935"/>
      <c r="I19" s="258"/>
      <c r="J19" s="155"/>
      <c r="K19" s="155"/>
      <c r="L19" s="155"/>
    </row>
    <row r="20" spans="2:13" ht="14.25" hidden="1" customHeight="1">
      <c r="B20" s="936" t="s">
        <v>254</v>
      </c>
      <c r="C20" s="936" t="s">
        <v>60</v>
      </c>
      <c r="D20" s="936" t="s">
        <v>235</v>
      </c>
      <c r="E20" s="936" t="s">
        <v>77</v>
      </c>
      <c r="F20" s="939" t="s">
        <v>255</v>
      </c>
      <c r="G20" s="939"/>
      <c r="H20" s="379" t="s">
        <v>256</v>
      </c>
      <c r="I20" s="258"/>
      <c r="J20" s="155"/>
      <c r="K20" s="155"/>
      <c r="L20" s="155"/>
    </row>
    <row r="21" spans="2:13" ht="14.25" hidden="1" customHeight="1">
      <c r="B21" s="937"/>
      <c r="C21" s="937"/>
      <c r="D21" s="938"/>
      <c r="E21" s="938"/>
      <c r="F21" s="372" t="s">
        <v>17</v>
      </c>
      <c r="G21" s="372" t="s">
        <v>23</v>
      </c>
      <c r="H21" s="372" t="s">
        <v>17</v>
      </c>
      <c r="I21" s="258"/>
      <c r="J21" s="942"/>
      <c r="K21" s="942"/>
      <c r="L21" s="943"/>
      <c r="M21" s="943"/>
    </row>
    <row r="22" spans="2:13" ht="14.25" hidden="1" customHeight="1">
      <c r="B22" s="383" t="s">
        <v>451</v>
      </c>
      <c r="C22" s="384" t="s">
        <v>446</v>
      </c>
      <c r="D22" s="384" t="s">
        <v>454</v>
      </c>
      <c r="E22" s="384" t="s">
        <v>455</v>
      </c>
      <c r="F22" s="389">
        <v>42065</v>
      </c>
      <c r="G22" s="389">
        <v>42066</v>
      </c>
      <c r="H22" s="385">
        <v>42069</v>
      </c>
      <c r="I22" s="258"/>
      <c r="J22" s="409"/>
      <c r="K22" s="409"/>
      <c r="L22" s="410"/>
      <c r="M22" s="410"/>
    </row>
    <row r="23" spans="2:13" ht="14.25" hidden="1" customHeight="1">
      <c r="B23" s="383" t="s">
        <v>456</v>
      </c>
      <c r="C23" s="384" t="s">
        <v>457</v>
      </c>
      <c r="D23" s="384" t="s">
        <v>454</v>
      </c>
      <c r="E23" s="384" t="s">
        <v>455</v>
      </c>
      <c r="F23" s="389">
        <v>42071</v>
      </c>
      <c r="G23" s="389">
        <v>42073</v>
      </c>
      <c r="H23" s="385">
        <v>42076</v>
      </c>
      <c r="I23" s="258"/>
      <c r="J23" s="155"/>
      <c r="K23" s="155"/>
      <c r="L23" s="155"/>
    </row>
    <row r="24" spans="2:13" ht="14.25" hidden="1" customHeight="1">
      <c r="B24" s="383" t="s">
        <v>453</v>
      </c>
      <c r="C24" s="384" t="s">
        <v>447</v>
      </c>
      <c r="D24" s="384" t="s">
        <v>454</v>
      </c>
      <c r="E24" s="384" t="s">
        <v>455</v>
      </c>
      <c r="F24" s="389">
        <v>42078</v>
      </c>
      <c r="G24" s="389">
        <v>42080</v>
      </c>
      <c r="H24" s="385">
        <v>42083</v>
      </c>
      <c r="I24" s="258"/>
      <c r="J24" s="155"/>
      <c r="K24" s="155"/>
      <c r="L24" s="155"/>
    </row>
    <row r="25" spans="2:13" ht="14.25" hidden="1" customHeight="1">
      <c r="B25" s="383" t="s">
        <v>458</v>
      </c>
      <c r="C25" s="384" t="s">
        <v>445</v>
      </c>
      <c r="D25" s="384" t="s">
        <v>454</v>
      </c>
      <c r="E25" s="384" t="s">
        <v>455</v>
      </c>
      <c r="F25" s="389">
        <v>42085</v>
      </c>
      <c r="G25" s="389">
        <v>42087</v>
      </c>
      <c r="H25" s="385">
        <v>42090</v>
      </c>
      <c r="I25" s="258"/>
      <c r="J25" s="155"/>
      <c r="K25" s="155"/>
      <c r="L25" s="155"/>
    </row>
    <row r="26" spans="2:13" ht="14.25" hidden="1" customHeight="1" thickBot="1">
      <c r="B26" s="386" t="s">
        <v>459</v>
      </c>
      <c r="C26" s="387" t="s">
        <v>447</v>
      </c>
      <c r="D26" s="387" t="s">
        <v>454</v>
      </c>
      <c r="E26" s="387" t="s">
        <v>455</v>
      </c>
      <c r="F26" s="390">
        <v>42092</v>
      </c>
      <c r="G26" s="390">
        <v>42094</v>
      </c>
      <c r="H26" s="388">
        <v>42097</v>
      </c>
      <c r="I26" s="258"/>
      <c r="J26" s="155"/>
      <c r="K26" s="155"/>
      <c r="L26" s="155"/>
    </row>
    <row r="27" spans="2:13" ht="14.25" hidden="1" customHeight="1">
      <c r="B27" s="380"/>
      <c r="C27" s="381"/>
      <c r="D27" s="381"/>
      <c r="E27" s="381"/>
      <c r="F27" s="382"/>
      <c r="G27" s="382"/>
      <c r="H27" s="382"/>
      <c r="I27" s="258"/>
      <c r="J27" s="155"/>
      <c r="K27" s="155"/>
      <c r="L27" s="155"/>
    </row>
    <row r="28" spans="2:13" ht="14.25" hidden="1" customHeight="1" thickBot="1">
      <c r="B28" s="940" t="s">
        <v>461</v>
      </c>
      <c r="C28" s="941"/>
      <c r="D28" s="941"/>
      <c r="E28" s="941"/>
      <c r="F28" s="941"/>
      <c r="G28" s="941"/>
      <c r="H28" s="941"/>
      <c r="I28" s="941"/>
      <c r="J28" s="395"/>
      <c r="K28" s="155"/>
      <c r="L28" s="155"/>
    </row>
    <row r="29" spans="2:13" ht="14.25" hidden="1" customHeight="1">
      <c r="B29" s="948" t="s">
        <v>254</v>
      </c>
      <c r="C29" s="948" t="s">
        <v>60</v>
      </c>
      <c r="D29" s="948" t="s">
        <v>235</v>
      </c>
      <c r="E29" s="948" t="s">
        <v>77</v>
      </c>
      <c r="F29" s="950" t="s">
        <v>255</v>
      </c>
      <c r="G29" s="950"/>
      <c r="H29" s="950" t="s">
        <v>234</v>
      </c>
      <c r="I29" s="951"/>
      <c r="J29" s="396"/>
      <c r="K29" s="155"/>
      <c r="L29" s="155"/>
    </row>
    <row r="30" spans="2:13" ht="14.25" hidden="1" customHeight="1">
      <c r="B30" s="949"/>
      <c r="C30" s="949"/>
      <c r="D30" s="949"/>
      <c r="E30" s="949"/>
      <c r="F30" s="399" t="s">
        <v>17</v>
      </c>
      <c r="G30" s="399" t="s">
        <v>23</v>
      </c>
      <c r="H30" s="955" t="s">
        <v>17</v>
      </c>
      <c r="I30" s="956"/>
      <c r="J30" s="397"/>
      <c r="K30" s="155"/>
      <c r="L30" s="155"/>
    </row>
    <row r="31" spans="2:13" ht="14.25" hidden="1" customHeight="1">
      <c r="B31" s="400" t="s">
        <v>464</v>
      </c>
      <c r="C31" s="399" t="s">
        <v>465</v>
      </c>
      <c r="D31" s="399" t="s">
        <v>466</v>
      </c>
      <c r="E31" s="399" t="s">
        <v>467</v>
      </c>
      <c r="F31" s="401">
        <v>42065</v>
      </c>
      <c r="G31" s="401">
        <v>42067</v>
      </c>
      <c r="H31" s="944">
        <v>42078</v>
      </c>
      <c r="I31" s="945"/>
      <c r="J31" s="398"/>
      <c r="K31" s="155"/>
      <c r="L31" s="155"/>
    </row>
    <row r="32" spans="2:13" ht="14.25" hidden="1" customHeight="1">
      <c r="B32" s="952" t="s">
        <v>468</v>
      </c>
      <c r="C32" s="953"/>
      <c r="D32" s="953"/>
      <c r="E32" s="953"/>
      <c r="F32" s="953"/>
      <c r="G32" s="953"/>
      <c r="H32" s="953"/>
      <c r="I32" s="953"/>
      <c r="J32" s="397"/>
      <c r="K32" s="155"/>
      <c r="L32" s="155"/>
    </row>
    <row r="33" spans="2:21" ht="17.25" hidden="1" customHeight="1">
      <c r="B33" s="391" t="s">
        <v>469</v>
      </c>
      <c r="C33" s="392" t="s">
        <v>452</v>
      </c>
      <c r="D33" s="392" t="s">
        <v>462</v>
      </c>
      <c r="E33" s="392" t="s">
        <v>463</v>
      </c>
      <c r="F33" s="401">
        <v>42078</v>
      </c>
      <c r="G33" s="401">
        <v>42079</v>
      </c>
      <c r="H33" s="954">
        <v>42090</v>
      </c>
      <c r="I33" s="944"/>
      <c r="J33" s="398"/>
      <c r="K33" s="155"/>
      <c r="L33" s="155"/>
    </row>
    <row r="34" spans="2:21" hidden="1">
      <c r="B34" s="391" t="s">
        <v>404</v>
      </c>
      <c r="C34" s="392" t="s">
        <v>448</v>
      </c>
      <c r="D34" s="392" t="s">
        <v>462</v>
      </c>
      <c r="E34" s="392" t="s">
        <v>463</v>
      </c>
      <c r="F34" s="401">
        <v>42085</v>
      </c>
      <c r="G34" s="401">
        <v>42086</v>
      </c>
      <c r="H34" s="944">
        <v>42097</v>
      </c>
      <c r="I34" s="945"/>
      <c r="J34" s="397"/>
      <c r="K34" s="155"/>
      <c r="L34" s="155"/>
    </row>
    <row r="35" spans="2:21" ht="17.25" hidden="1" thickBot="1">
      <c r="B35" s="393" t="s">
        <v>403</v>
      </c>
      <c r="C35" s="394" t="s">
        <v>447</v>
      </c>
      <c r="D35" s="394" t="s">
        <v>462</v>
      </c>
      <c r="E35" s="394" t="s">
        <v>463</v>
      </c>
      <c r="F35" s="402">
        <v>42092</v>
      </c>
      <c r="G35" s="402">
        <v>42093</v>
      </c>
      <c r="H35" s="946">
        <v>42104</v>
      </c>
      <c r="I35" s="947"/>
      <c r="J35" s="398"/>
      <c r="K35" s="155"/>
      <c r="L35" s="155"/>
    </row>
    <row r="36" spans="2:21" s="202" customFormat="1" hidden="1">
      <c r="B36" s="369"/>
      <c r="C36" s="370"/>
      <c r="D36" s="257"/>
      <c r="E36" s="257"/>
      <c r="F36" s="257"/>
      <c r="G36" s="256"/>
      <c r="H36" s="258"/>
      <c r="I36" s="258"/>
      <c r="J36" s="371"/>
      <c r="K36" s="371"/>
      <c r="L36" s="371"/>
    </row>
    <row r="37" spans="2:21" ht="17.25" hidden="1" thickBot="1">
      <c r="B37" s="934" t="s">
        <v>505</v>
      </c>
      <c r="C37" s="935"/>
      <c r="D37" s="935"/>
      <c r="E37" s="935"/>
      <c r="F37" s="935"/>
      <c r="G37" s="935"/>
      <c r="H37" s="935"/>
      <c r="I37" s="408"/>
      <c r="J37" s="408"/>
      <c r="K37" s="155"/>
      <c r="L37" s="155"/>
    </row>
    <row r="38" spans="2:21" ht="18" hidden="1" customHeight="1">
      <c r="B38" s="936" t="s">
        <v>254</v>
      </c>
      <c r="C38" s="936" t="s">
        <v>60</v>
      </c>
      <c r="D38" s="936" t="s">
        <v>235</v>
      </c>
      <c r="E38" s="936" t="s">
        <v>77</v>
      </c>
      <c r="F38" s="939" t="s">
        <v>255</v>
      </c>
      <c r="G38" s="939"/>
      <c r="H38" s="379" t="s">
        <v>506</v>
      </c>
      <c r="I38" s="427"/>
      <c r="J38" s="428"/>
      <c r="K38" s="429"/>
      <c r="L38" s="429"/>
      <c r="M38" s="428"/>
      <c r="N38" s="430"/>
      <c r="O38" s="431"/>
      <c r="P38" s="155"/>
      <c r="Q38" s="155"/>
      <c r="R38" s="155"/>
    </row>
    <row r="39" spans="2:21" ht="18" hidden="1" customHeight="1">
      <c r="B39" s="937"/>
      <c r="C39" s="937"/>
      <c r="D39" s="938"/>
      <c r="E39" s="938"/>
      <c r="F39" s="372" t="s">
        <v>17</v>
      </c>
      <c r="G39" s="372" t="s">
        <v>23</v>
      </c>
      <c r="H39" s="372" t="s">
        <v>17</v>
      </c>
      <c r="I39" s="427"/>
      <c r="J39" s="428"/>
      <c r="K39" s="429"/>
      <c r="L39" s="429"/>
      <c r="M39" s="428"/>
      <c r="N39" s="430"/>
      <c r="O39" s="430"/>
      <c r="P39" s="155"/>
      <c r="Q39" s="155"/>
      <c r="R39" s="155"/>
    </row>
    <row r="40" spans="2:21" ht="18" hidden="1" customHeight="1">
      <c r="B40" s="434" t="s">
        <v>495</v>
      </c>
      <c r="C40" s="435" t="s">
        <v>496</v>
      </c>
      <c r="D40" s="435" t="s">
        <v>462</v>
      </c>
      <c r="E40" s="436" t="s">
        <v>497</v>
      </c>
      <c r="F40" s="432">
        <v>42176</v>
      </c>
      <c r="G40" s="432">
        <v>42178</v>
      </c>
      <c r="H40" s="432">
        <f>G40+2</f>
        <v>42180</v>
      </c>
      <c r="I40" s="427"/>
      <c r="J40" s="428"/>
      <c r="K40" s="429"/>
      <c r="L40" s="429"/>
      <c r="M40" s="428"/>
      <c r="N40" s="430"/>
      <c r="O40" s="431"/>
      <c r="P40" s="155"/>
      <c r="Q40" s="155"/>
      <c r="R40" s="155"/>
    </row>
    <row r="41" spans="2:21" ht="18" hidden="1" customHeight="1">
      <c r="B41" s="434" t="s">
        <v>498</v>
      </c>
      <c r="C41" s="435" t="s">
        <v>494</v>
      </c>
      <c r="D41" s="435" t="s">
        <v>499</v>
      </c>
      <c r="E41" s="436" t="s">
        <v>500</v>
      </c>
      <c r="F41" s="432">
        <v>42180</v>
      </c>
      <c r="G41" s="432">
        <v>42181</v>
      </c>
      <c r="H41" s="432">
        <f>G41+2</f>
        <v>42183</v>
      </c>
      <c r="I41" s="427"/>
      <c r="J41" s="428"/>
      <c r="K41" s="429"/>
      <c r="L41" s="429"/>
      <c r="M41" s="428"/>
      <c r="N41" s="430"/>
      <c r="O41" s="431"/>
      <c r="P41" s="155"/>
      <c r="Q41" s="155"/>
      <c r="R41" s="155"/>
    </row>
    <row r="42" spans="2:21" ht="18" hidden="1" customHeight="1">
      <c r="B42" s="434" t="s">
        <v>501</v>
      </c>
      <c r="C42" s="435" t="s">
        <v>502</v>
      </c>
      <c r="D42" s="435" t="s">
        <v>499</v>
      </c>
      <c r="E42" s="436" t="s">
        <v>500</v>
      </c>
      <c r="F42" s="432">
        <v>42187</v>
      </c>
      <c r="G42" s="432">
        <v>42188</v>
      </c>
      <c r="H42" s="432">
        <f>G42+2</f>
        <v>42190</v>
      </c>
      <c r="I42" s="198"/>
      <c r="J42" s="198"/>
      <c r="K42" s="198"/>
      <c r="L42" s="155"/>
      <c r="M42" s="155"/>
      <c r="N42" s="155"/>
      <c r="O42" s="155"/>
      <c r="P42" s="155"/>
      <c r="Q42" s="155"/>
      <c r="R42" s="155"/>
    </row>
    <row r="43" spans="2:21" ht="18" hidden="1" customHeight="1">
      <c r="B43" s="434" t="s">
        <v>503</v>
      </c>
      <c r="C43" s="435" t="s">
        <v>504</v>
      </c>
      <c r="D43" s="435" t="s">
        <v>499</v>
      </c>
      <c r="E43" s="436" t="s">
        <v>500</v>
      </c>
      <c r="F43" s="432">
        <v>42194</v>
      </c>
      <c r="G43" s="432">
        <v>42195</v>
      </c>
      <c r="H43" s="432">
        <f>G43+2</f>
        <v>42197</v>
      </c>
      <c r="I43" s="198"/>
      <c r="J43" s="198"/>
      <c r="K43" s="198"/>
      <c r="L43" s="155"/>
      <c r="M43" s="155"/>
      <c r="N43" s="155"/>
      <c r="O43" s="155"/>
      <c r="P43" s="155"/>
      <c r="Q43" s="155"/>
      <c r="R43" s="155"/>
    </row>
    <row r="44" spans="2:21" ht="18" hidden="1" customHeight="1">
      <c r="B44" s="957" t="s">
        <v>507</v>
      </c>
      <c r="C44" s="958"/>
      <c r="D44" s="958"/>
      <c r="E44" s="958"/>
      <c r="F44" s="958"/>
      <c r="G44" s="958"/>
      <c r="H44" s="959"/>
      <c r="I44" s="198"/>
      <c r="J44" s="198"/>
      <c r="K44" s="198"/>
      <c r="L44" s="155"/>
      <c r="M44" s="155"/>
      <c r="N44" s="155"/>
      <c r="O44" s="155"/>
      <c r="P44" s="155"/>
      <c r="Q44" s="155"/>
      <c r="R44" s="155"/>
    </row>
    <row r="45" spans="2:21" ht="18" hidden="1" customHeight="1">
      <c r="B45" s="434" t="s">
        <v>495</v>
      </c>
      <c r="C45" s="435" t="s">
        <v>508</v>
      </c>
      <c r="D45" s="435" t="s">
        <v>499</v>
      </c>
      <c r="E45" s="436" t="s">
        <v>500</v>
      </c>
      <c r="F45" s="432">
        <v>42208</v>
      </c>
      <c r="G45" s="432">
        <v>42209</v>
      </c>
      <c r="H45" s="432">
        <f>G45+2</f>
        <v>42211</v>
      </c>
      <c r="I45" s="198"/>
      <c r="J45" s="198"/>
      <c r="K45" s="198"/>
      <c r="L45" s="155"/>
      <c r="M45" s="155"/>
      <c r="N45" s="155"/>
      <c r="O45" s="155"/>
      <c r="P45" s="155"/>
      <c r="Q45" s="155"/>
      <c r="R45" s="155"/>
    </row>
    <row r="46" spans="2:21" ht="18" hidden="1" customHeight="1">
      <c r="B46" s="434" t="s">
        <v>498</v>
      </c>
      <c r="C46" s="435" t="s">
        <v>509</v>
      </c>
      <c r="D46" s="435" t="s">
        <v>499</v>
      </c>
      <c r="E46" s="436" t="s">
        <v>500</v>
      </c>
      <c r="F46" s="432">
        <v>42215</v>
      </c>
      <c r="G46" s="432">
        <v>42216</v>
      </c>
      <c r="H46" s="432">
        <f>G46+2</f>
        <v>42218</v>
      </c>
      <c r="I46" s="198"/>
      <c r="J46" s="198"/>
      <c r="K46" s="198"/>
      <c r="L46" s="155"/>
      <c r="M46" s="155"/>
      <c r="N46" s="155"/>
      <c r="O46" s="155"/>
      <c r="P46" s="155"/>
      <c r="Q46" s="155"/>
      <c r="R46" s="155"/>
    </row>
    <row r="47" spans="2:21" ht="18" hidden="1" customHeight="1" thickBot="1">
      <c r="B47" s="437" t="s">
        <v>503</v>
      </c>
      <c r="C47" s="438" t="s">
        <v>510</v>
      </c>
      <c r="D47" s="438" t="s">
        <v>499</v>
      </c>
      <c r="E47" s="439" t="s">
        <v>500</v>
      </c>
      <c r="F47" s="433">
        <v>42222</v>
      </c>
      <c r="G47" s="433">
        <v>42223</v>
      </c>
      <c r="H47" s="433">
        <f>G47+2</f>
        <v>42225</v>
      </c>
      <c r="I47" s="198"/>
      <c r="J47" s="198"/>
      <c r="K47" s="198"/>
      <c r="L47" s="155"/>
      <c r="M47" s="155"/>
      <c r="N47" s="155"/>
      <c r="O47" s="155"/>
      <c r="P47" s="155"/>
      <c r="Q47" s="155"/>
      <c r="R47" s="155"/>
    </row>
    <row r="48" spans="2:21">
      <c r="B48" s="255" t="s">
        <v>21</v>
      </c>
      <c r="C48" s="259"/>
      <c r="D48" s="260"/>
      <c r="E48" s="261"/>
      <c r="F48" s="261"/>
      <c r="G48" s="262"/>
      <c r="H48" s="262"/>
      <c r="I48" s="263"/>
      <c r="J48" s="199"/>
      <c r="K48" s="199"/>
      <c r="L48" s="200"/>
      <c r="M48" s="201"/>
      <c r="N48" s="200"/>
      <c r="O48" s="154"/>
      <c r="P48" s="154"/>
      <c r="Q48" s="154"/>
      <c r="R48" s="154"/>
      <c r="S48" s="154"/>
      <c r="T48" s="154"/>
      <c r="U48" s="154"/>
    </row>
    <row r="49" spans="2:13">
      <c r="F49" s="2"/>
      <c r="G49" s="154"/>
      <c r="H49" s="154"/>
      <c r="I49" s="41"/>
      <c r="J49" s="7"/>
      <c r="K49" s="21"/>
      <c r="L49" s="21"/>
      <c r="M49" s="21"/>
    </row>
    <row r="50" spans="2:13">
      <c r="B50" s="236" t="s">
        <v>80</v>
      </c>
      <c r="C50" s="237" t="s">
        <v>87</v>
      </c>
      <c r="D50" s="238"/>
      <c r="E50" s="239"/>
      <c r="F50" s="2"/>
      <c r="G50" s="8"/>
      <c r="H50" s="7"/>
      <c r="I50" s="41"/>
      <c r="J50" s="7"/>
      <c r="K50" s="21"/>
      <c r="L50" s="21"/>
      <c r="M50" s="21"/>
    </row>
    <row r="51" spans="2:13">
      <c r="B51" s="240" t="s">
        <v>264</v>
      </c>
      <c r="C51" s="241" t="s">
        <v>86</v>
      </c>
      <c r="D51" s="242"/>
      <c r="E51" s="240" t="s">
        <v>85</v>
      </c>
      <c r="F51" s="8"/>
      <c r="G51" s="8"/>
      <c r="H51" s="7"/>
      <c r="I51" s="41"/>
      <c r="J51" s="7"/>
      <c r="K51" s="21"/>
      <c r="L51" s="21"/>
      <c r="M51" s="21"/>
    </row>
    <row r="52" spans="2:13">
      <c r="B52" s="240" t="s">
        <v>243</v>
      </c>
      <c r="C52" s="241" t="s">
        <v>84</v>
      </c>
      <c r="D52" s="242"/>
      <c r="E52" s="240" t="s">
        <v>83</v>
      </c>
      <c r="F52" s="8"/>
      <c r="G52" s="8"/>
      <c r="H52" s="7"/>
      <c r="I52" s="6"/>
      <c r="J52" s="7"/>
      <c r="K52" s="21"/>
      <c r="L52" s="21"/>
      <c r="M52" s="21"/>
    </row>
    <row r="53" spans="2:13">
      <c r="B53" s="240" t="s">
        <v>257</v>
      </c>
      <c r="C53" s="241" t="s">
        <v>82</v>
      </c>
      <c r="D53" s="157"/>
      <c r="E53" s="240" t="s">
        <v>81</v>
      </c>
      <c r="F53" s="8"/>
      <c r="G53" s="8"/>
      <c r="H53" s="7"/>
      <c r="I53" s="154"/>
      <c r="J53" s="7"/>
      <c r="K53" s="21"/>
      <c r="L53" s="21"/>
      <c r="M53" s="21"/>
    </row>
    <row r="54" spans="2:13">
      <c r="B54" s="240" t="s">
        <v>239</v>
      </c>
      <c r="C54" s="243" t="s">
        <v>240</v>
      </c>
      <c r="D54" s="157"/>
      <c r="E54" s="240" t="s">
        <v>241</v>
      </c>
      <c r="F54" s="8"/>
      <c r="G54" s="8"/>
      <c r="H54" s="7"/>
      <c r="I54" s="154"/>
      <c r="J54" s="7"/>
      <c r="K54" s="21"/>
      <c r="L54" s="21"/>
      <c r="M54" s="21"/>
    </row>
    <row r="55" spans="2:13">
      <c r="B55" s="240" t="s">
        <v>265</v>
      </c>
      <c r="C55" s="241" t="s">
        <v>266</v>
      </c>
      <c r="D55" s="242"/>
      <c r="E55" s="240" t="s">
        <v>241</v>
      </c>
      <c r="F55" s="8"/>
      <c r="G55" s="8"/>
      <c r="H55" s="7"/>
      <c r="I55" s="7"/>
      <c r="J55" s="7"/>
      <c r="K55" s="21"/>
      <c r="L55" s="21"/>
      <c r="M55" s="21"/>
    </row>
    <row r="56" spans="2:13">
      <c r="B56" s="240" t="s">
        <v>267</v>
      </c>
      <c r="C56" s="241" t="s">
        <v>268</v>
      </c>
      <c r="D56" s="242"/>
      <c r="E56" s="240" t="s">
        <v>241</v>
      </c>
      <c r="F56" s="8"/>
      <c r="G56" s="8"/>
      <c r="H56" s="7"/>
      <c r="I56" s="7"/>
      <c r="J56" s="7"/>
      <c r="K56" s="21"/>
      <c r="L56" s="21"/>
      <c r="M56" s="21"/>
    </row>
    <row r="57" spans="2:13">
      <c r="B57" s="240" t="s">
        <v>269</v>
      </c>
      <c r="C57" s="241" t="s">
        <v>270</v>
      </c>
      <c r="D57" s="157"/>
      <c r="E57" s="240" t="s">
        <v>241</v>
      </c>
      <c r="F57" s="8"/>
      <c r="G57" s="8"/>
      <c r="H57" s="7"/>
      <c r="I57" s="7"/>
      <c r="J57" s="7"/>
      <c r="K57" s="21"/>
      <c r="L57" s="21"/>
      <c r="M57" s="21"/>
    </row>
    <row r="58" spans="2:13">
      <c r="B58" s="240" t="s">
        <v>271</v>
      </c>
      <c r="C58" s="243" t="s">
        <v>272</v>
      </c>
      <c r="D58" s="157"/>
      <c r="E58" s="240" t="s">
        <v>241</v>
      </c>
      <c r="F58" s="8"/>
      <c r="G58" s="8"/>
      <c r="H58" s="7"/>
      <c r="I58" s="7"/>
      <c r="J58" s="7"/>
      <c r="K58" s="21"/>
      <c r="L58" s="21"/>
      <c r="M58" s="21"/>
    </row>
    <row r="59" spans="2:13">
      <c r="B59" s="7"/>
      <c r="C59" s="8"/>
      <c r="D59" s="8"/>
      <c r="E59" s="8"/>
      <c r="F59" s="8"/>
      <c r="G59" s="8"/>
      <c r="H59" s="7"/>
      <c r="I59" s="7"/>
      <c r="J59" s="7"/>
      <c r="K59" s="21"/>
      <c r="L59" s="21"/>
      <c r="M59" s="21"/>
    </row>
    <row r="60" spans="2:13">
      <c r="B60" s="7"/>
      <c r="C60" s="8"/>
      <c r="D60" s="8"/>
      <c r="E60" s="8"/>
      <c r="F60" s="8"/>
      <c r="G60" s="8"/>
      <c r="H60" s="7"/>
      <c r="I60" s="7"/>
      <c r="J60" s="7"/>
      <c r="K60" s="21"/>
      <c r="L60" s="21"/>
      <c r="M60" s="21"/>
    </row>
    <row r="61" spans="2:13">
      <c r="B61" s="187" t="s">
        <v>323</v>
      </c>
      <c r="C61" s="8"/>
      <c r="D61" s="8"/>
      <c r="E61" s="8"/>
      <c r="F61" s="8"/>
      <c r="G61" s="8"/>
      <c r="H61" s="7"/>
      <c r="I61" s="7"/>
      <c r="J61" s="7"/>
      <c r="K61" s="21"/>
      <c r="L61" s="21"/>
      <c r="M61" s="21"/>
    </row>
    <row r="62" spans="2:13">
      <c r="B62" s="187" t="s">
        <v>324</v>
      </c>
      <c r="C62" s="8"/>
      <c r="D62" s="8"/>
      <c r="E62" s="8"/>
      <c r="F62" s="8"/>
      <c r="G62" s="8"/>
      <c r="H62" s="7"/>
      <c r="I62" s="7"/>
      <c r="J62" s="7"/>
      <c r="K62" s="21"/>
      <c r="L62" s="21"/>
      <c r="M62" s="21"/>
    </row>
    <row r="63" spans="2:13">
      <c r="B63" s="7"/>
      <c r="C63" s="8"/>
      <c r="D63" s="8"/>
      <c r="E63" s="8"/>
      <c r="F63" s="8"/>
      <c r="G63" s="8"/>
      <c r="H63" s="7"/>
      <c r="I63" s="7"/>
      <c r="J63" s="7"/>
      <c r="K63" s="21"/>
      <c r="L63" s="21"/>
      <c r="M63" s="21"/>
    </row>
    <row r="64" spans="2:13">
      <c r="B64" s="7"/>
      <c r="C64" s="8"/>
      <c r="D64" s="8"/>
      <c r="E64" s="8"/>
      <c r="F64" s="8"/>
      <c r="G64" s="8"/>
      <c r="H64" s="7"/>
      <c r="I64" s="7"/>
      <c r="J64" s="7"/>
      <c r="K64" s="21"/>
      <c r="L64" s="21"/>
      <c r="M64" s="21"/>
    </row>
    <row r="65" spans="2:13">
      <c r="B65" s="7"/>
      <c r="C65" s="8"/>
      <c r="D65" s="8"/>
      <c r="E65" s="8"/>
      <c r="F65" s="8"/>
      <c r="G65" s="8"/>
      <c r="H65" s="7"/>
      <c r="I65" s="7"/>
      <c r="J65" s="7"/>
      <c r="K65" s="21"/>
      <c r="L65" s="21"/>
      <c r="M65" s="21"/>
    </row>
    <row r="66" spans="2:13">
      <c r="B66" s="7"/>
      <c r="C66" s="8"/>
      <c r="D66" s="8"/>
      <c r="E66" s="8"/>
      <c r="F66" s="8"/>
      <c r="G66" s="8"/>
      <c r="H66" s="7"/>
      <c r="I66" s="7"/>
      <c r="J66" s="7"/>
      <c r="K66" s="21"/>
      <c r="L66" s="21"/>
      <c r="M66" s="21"/>
    </row>
    <row r="67" spans="2:13">
      <c r="B67" s="7"/>
      <c r="C67" s="8"/>
      <c r="D67" s="8"/>
      <c r="E67" s="8"/>
      <c r="F67" s="8"/>
      <c r="G67" s="8"/>
      <c r="H67" s="7"/>
      <c r="I67" s="7"/>
      <c r="J67" s="7"/>
      <c r="K67" s="21"/>
      <c r="L67" s="21"/>
      <c r="M67" s="22"/>
    </row>
    <row r="68" spans="2:13">
      <c r="B68" s="7"/>
      <c r="C68" s="8"/>
      <c r="D68" s="8"/>
      <c r="E68" s="8"/>
      <c r="F68" s="8"/>
      <c r="G68" s="8"/>
      <c r="H68" s="7"/>
      <c r="I68" s="7"/>
      <c r="J68" s="7"/>
      <c r="K68" s="21"/>
      <c r="L68" s="21"/>
      <c r="M68" s="22"/>
    </row>
    <row r="69" spans="2:13">
      <c r="B69" s="7"/>
      <c r="C69" s="8"/>
      <c r="D69" s="8"/>
      <c r="E69" s="8"/>
      <c r="F69" s="8"/>
      <c r="G69" s="8"/>
      <c r="H69" s="7"/>
      <c r="I69" s="7"/>
      <c r="J69" s="7"/>
      <c r="K69" s="21"/>
      <c r="L69" s="21"/>
      <c r="M69" s="22"/>
    </row>
    <row r="70" spans="2:13">
      <c r="B70" s="7"/>
      <c r="C70" s="8"/>
      <c r="D70" s="8"/>
      <c r="E70" s="8"/>
      <c r="F70" s="8"/>
      <c r="G70" s="8"/>
      <c r="H70" s="7"/>
      <c r="I70" s="7"/>
      <c r="J70" s="7"/>
      <c r="K70" s="21"/>
      <c r="L70" s="21"/>
      <c r="M70" s="22"/>
    </row>
    <row r="71" spans="2:13">
      <c r="B71" s="7"/>
      <c r="C71" s="8"/>
      <c r="D71" s="8"/>
      <c r="E71" s="8"/>
      <c r="F71" s="8"/>
      <c r="G71" s="8"/>
      <c r="H71" s="7"/>
      <c r="I71" s="7"/>
      <c r="J71" s="7"/>
      <c r="K71" s="21"/>
      <c r="L71" s="21"/>
      <c r="M71" s="22"/>
    </row>
    <row r="72" spans="2:13">
      <c r="B72" s="7"/>
      <c r="C72" s="8"/>
      <c r="D72" s="8"/>
      <c r="E72" s="8"/>
      <c r="F72" s="8"/>
      <c r="G72" s="8"/>
      <c r="H72" s="7"/>
      <c r="I72" s="7"/>
      <c r="J72" s="7"/>
      <c r="K72" s="21"/>
      <c r="L72" s="21"/>
      <c r="M72" s="22"/>
    </row>
    <row r="73" spans="2:13">
      <c r="B73" s="7"/>
      <c r="C73" s="8"/>
      <c r="D73" s="8"/>
      <c r="E73" s="8"/>
      <c r="F73" s="8"/>
      <c r="G73" s="8"/>
      <c r="H73" s="7"/>
      <c r="I73" s="7"/>
      <c r="J73" s="7"/>
      <c r="K73" s="21"/>
      <c r="L73" s="21"/>
      <c r="M73" s="22"/>
    </row>
    <row r="74" spans="2:13">
      <c r="I74" s="7"/>
    </row>
    <row r="75" spans="2:13">
      <c r="I75" s="7"/>
    </row>
    <row r="76" spans="2:13">
      <c r="I76" s="7"/>
    </row>
    <row r="77" spans="2:13">
      <c r="I77" s="7"/>
    </row>
    <row r="78" spans="2:13">
      <c r="I78" s="7"/>
    </row>
    <row r="80" spans="2:13">
      <c r="K80" s="5"/>
      <c r="L80" s="5"/>
    </row>
    <row r="81" spans="11:12">
      <c r="K81" s="5"/>
      <c r="L81" s="5"/>
    </row>
    <row r="82" spans="11:12">
      <c r="K82" s="5"/>
      <c r="L82" s="5"/>
    </row>
  </sheetData>
  <mergeCells count="42">
    <mergeCell ref="B44:H44"/>
    <mergeCell ref="B37:H37"/>
    <mergeCell ref="B38:B39"/>
    <mergeCell ref="C38:C39"/>
    <mergeCell ref="D38:D39"/>
    <mergeCell ref="E38:E39"/>
    <mergeCell ref="F38:G38"/>
    <mergeCell ref="J21:K21"/>
    <mergeCell ref="L21:M21"/>
    <mergeCell ref="B28:I28"/>
    <mergeCell ref="H34:I34"/>
    <mergeCell ref="H35:I35"/>
    <mergeCell ref="B29:B30"/>
    <mergeCell ref="C29:C30"/>
    <mergeCell ref="D29:D30"/>
    <mergeCell ref="E29:E30"/>
    <mergeCell ref="F29:G29"/>
    <mergeCell ref="H29:I29"/>
    <mergeCell ref="B32:I32"/>
    <mergeCell ref="H33:I33"/>
    <mergeCell ref="H30:I30"/>
    <mergeCell ref="H31:I31"/>
    <mergeCell ref="B6:H6"/>
    <mergeCell ref="B19:H19"/>
    <mergeCell ref="B20:B21"/>
    <mergeCell ref="C20:C21"/>
    <mergeCell ref="D20:D21"/>
    <mergeCell ref="E20:E21"/>
    <mergeCell ref="F20:G20"/>
    <mergeCell ref="B7:C7"/>
    <mergeCell ref="B11:H11"/>
    <mergeCell ref="B12:B13"/>
    <mergeCell ref="C12:C13"/>
    <mergeCell ref="D12:D13"/>
    <mergeCell ref="E12:E13"/>
    <mergeCell ref="F12:G12"/>
    <mergeCell ref="B8:H8"/>
    <mergeCell ref="C1:H1"/>
    <mergeCell ref="B5:H5"/>
    <mergeCell ref="B4:H4"/>
    <mergeCell ref="B3:H3"/>
    <mergeCell ref="B2:H2"/>
  </mergeCells>
  <phoneticPr fontId="10" type="noConversion"/>
  <hyperlinks>
    <hyperlink ref="C54" r:id="rId1" xr:uid="{00000000-0004-0000-0700-000000000000}"/>
    <hyperlink ref="C53" r:id="rId2" xr:uid="{00000000-0004-0000-0700-000001000000}"/>
    <hyperlink ref="C51" r:id="rId3" xr:uid="{00000000-0004-0000-0700-000002000000}"/>
    <hyperlink ref="C52" r:id="rId4" xr:uid="{00000000-0004-0000-0700-000003000000}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portrait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909E5"/>
    <pageSetUpPr fitToPage="1"/>
  </sheetPr>
  <dimension ref="A1:L187"/>
  <sheetViews>
    <sheetView zoomScaleNormal="100" zoomScaleSheetLayoutView="100" workbookViewId="0">
      <selection activeCell="B7" sqref="B7"/>
    </sheetView>
  </sheetViews>
  <sheetFormatPr defaultColWidth="8" defaultRowHeight="11.25"/>
  <cols>
    <col min="1" max="1" width="1.625" style="5" customWidth="1"/>
    <col min="2" max="2" width="29.625" style="7" customWidth="1"/>
    <col min="3" max="7" width="13.625" style="8" customWidth="1"/>
    <col min="8" max="9" width="13.625" style="7" customWidth="1"/>
    <col min="10" max="10" width="15.625" style="7" customWidth="1"/>
    <col min="11" max="11" width="9.5" style="7" customWidth="1"/>
    <col min="12" max="12" width="8" style="5" customWidth="1"/>
    <col min="13" max="16384" width="8" style="5"/>
  </cols>
  <sheetData>
    <row r="1" spans="2:11">
      <c r="B1" s="8"/>
      <c r="C1" s="908"/>
      <c r="D1" s="908"/>
      <c r="E1" s="908"/>
      <c r="F1" s="908"/>
      <c r="G1" s="908"/>
      <c r="H1" s="908"/>
      <c r="I1" s="8"/>
      <c r="J1" s="31"/>
      <c r="K1" s="31"/>
    </row>
    <row r="2" spans="2:11" ht="26.25">
      <c r="B2" s="844" t="s">
        <v>42</v>
      </c>
      <c r="C2" s="844"/>
      <c r="D2" s="844"/>
      <c r="E2" s="844"/>
      <c r="F2" s="844"/>
      <c r="G2" s="844"/>
      <c r="H2" s="844"/>
      <c r="I2" s="844"/>
      <c r="J2" s="31"/>
      <c r="K2" s="31"/>
    </row>
    <row r="3" spans="2:11" s="7" customFormat="1">
      <c r="B3" s="909" t="s">
        <v>248</v>
      </c>
      <c r="C3" s="909"/>
      <c r="D3" s="909"/>
      <c r="E3" s="909"/>
      <c r="F3" s="909"/>
      <c r="G3" s="909"/>
      <c r="H3" s="909"/>
      <c r="I3" s="909"/>
    </row>
    <row r="4" spans="2:11" s="7" customFormat="1">
      <c r="B4" s="909" t="s">
        <v>34</v>
      </c>
      <c r="C4" s="909"/>
      <c r="D4" s="909"/>
      <c r="E4" s="909"/>
      <c r="F4" s="909"/>
      <c r="G4" s="909"/>
      <c r="H4" s="909"/>
      <c r="I4" s="909"/>
    </row>
    <row r="5" spans="2:11" s="7" customFormat="1">
      <c r="B5" s="909" t="s">
        <v>35</v>
      </c>
      <c r="C5" s="909"/>
      <c r="D5" s="909"/>
      <c r="E5" s="909"/>
      <c r="F5" s="909"/>
      <c r="G5" s="909"/>
      <c r="H5" s="909"/>
      <c r="I5" s="909"/>
    </row>
    <row r="6" spans="2:11" s="7" customFormat="1">
      <c r="B6" s="6"/>
      <c r="C6" s="6"/>
      <c r="D6" s="6"/>
      <c r="E6" s="6"/>
      <c r="F6" s="6"/>
      <c r="G6" s="6"/>
      <c r="H6" s="6"/>
      <c r="I6" s="6"/>
    </row>
    <row r="7" spans="2:11" s="7" customFormat="1">
      <c r="B7" s="6"/>
      <c r="C7" s="6"/>
      <c r="D7" s="6"/>
      <c r="E7" s="6"/>
      <c r="F7" s="6"/>
      <c r="G7" s="6"/>
      <c r="H7" s="6"/>
      <c r="I7" s="6"/>
    </row>
    <row r="8" spans="2:11" s="7" customFormat="1">
      <c r="B8" s="907" t="s">
        <v>28</v>
      </c>
      <c r="C8" s="907"/>
      <c r="D8" s="3"/>
      <c r="E8" s="3"/>
      <c r="F8" s="4"/>
      <c r="G8" s="4"/>
      <c r="H8" s="4"/>
      <c r="I8" s="4"/>
    </row>
    <row r="9" spans="2:11" ht="15.75">
      <c r="B9" s="924" t="s">
        <v>262</v>
      </c>
      <c r="C9" s="924"/>
      <c r="D9" s="924"/>
      <c r="E9" s="924"/>
      <c r="F9" s="924"/>
      <c r="G9" s="924"/>
      <c r="H9" s="924"/>
      <c r="I9" s="924"/>
    </row>
    <row r="10" spans="2:11">
      <c r="B10" s="6"/>
      <c r="C10" s="6"/>
      <c r="D10" s="6"/>
      <c r="E10" s="6"/>
      <c r="F10" s="6"/>
      <c r="G10" s="6"/>
      <c r="H10" s="46"/>
      <c r="I10" s="6" t="s">
        <v>52</v>
      </c>
      <c r="J10" s="46">
        <v>42006</v>
      </c>
    </row>
    <row r="11" spans="2:11" ht="15.75">
      <c r="B11" s="968" t="s">
        <v>53</v>
      </c>
      <c r="C11" s="969"/>
      <c r="D11" s="969"/>
      <c r="E11" s="969"/>
      <c r="F11" s="969"/>
      <c r="G11" s="969"/>
      <c r="H11" s="969"/>
      <c r="I11" s="970"/>
      <c r="K11" s="5"/>
    </row>
    <row r="12" spans="2:11" ht="12.75">
      <c r="B12" s="964" t="s">
        <v>302</v>
      </c>
      <c r="C12" s="964" t="s">
        <v>303</v>
      </c>
      <c r="D12" s="966" t="s">
        <v>304</v>
      </c>
      <c r="E12" s="966" t="s">
        <v>305</v>
      </c>
      <c r="F12" s="964" t="s">
        <v>306</v>
      </c>
      <c r="G12" s="964"/>
      <c r="H12" s="964"/>
      <c r="I12" s="290" t="s">
        <v>307</v>
      </c>
      <c r="J12" s="5"/>
      <c r="K12" s="5"/>
    </row>
    <row r="13" spans="2:11" ht="12.75">
      <c r="B13" s="965"/>
      <c r="C13" s="965"/>
      <c r="D13" s="967"/>
      <c r="E13" s="967"/>
      <c r="F13" s="293" t="s">
        <v>309</v>
      </c>
      <c r="G13" s="293" t="s">
        <v>310</v>
      </c>
      <c r="H13" s="293" t="s">
        <v>311</v>
      </c>
      <c r="I13" s="293" t="s">
        <v>310</v>
      </c>
      <c r="J13" s="5"/>
      <c r="K13" s="5"/>
    </row>
    <row r="14" spans="2:11" ht="12.75" customHeight="1">
      <c r="B14" s="332" t="s">
        <v>313</v>
      </c>
      <c r="C14" s="332" t="s">
        <v>409</v>
      </c>
      <c r="D14" s="264" t="s">
        <v>405</v>
      </c>
      <c r="E14" s="264" t="s">
        <v>27</v>
      </c>
      <c r="F14" s="291">
        <v>42007</v>
      </c>
      <c r="G14" s="291">
        <v>42007</v>
      </c>
      <c r="H14" s="291">
        <v>42008</v>
      </c>
      <c r="I14" s="291">
        <v>42018</v>
      </c>
      <c r="J14" s="5"/>
      <c r="K14" s="5"/>
    </row>
    <row r="15" spans="2:11" ht="12.75" customHeight="1">
      <c r="B15" s="332" t="s">
        <v>355</v>
      </c>
      <c r="C15" s="332" t="s">
        <v>410</v>
      </c>
      <c r="D15" s="264" t="s">
        <v>405</v>
      </c>
      <c r="E15" s="264" t="s">
        <v>27</v>
      </c>
      <c r="F15" s="291">
        <v>42015</v>
      </c>
      <c r="G15" s="291">
        <v>42015</v>
      </c>
      <c r="H15" s="291">
        <v>42016</v>
      </c>
      <c r="I15" s="291">
        <v>42025</v>
      </c>
      <c r="J15" s="5"/>
      <c r="K15" s="5"/>
    </row>
    <row r="16" spans="2:11" ht="12.75" customHeight="1">
      <c r="B16" s="332" t="s">
        <v>411</v>
      </c>
      <c r="C16" s="332" t="s">
        <v>412</v>
      </c>
      <c r="D16" s="264" t="s">
        <v>405</v>
      </c>
      <c r="E16" s="264" t="s">
        <v>27</v>
      </c>
      <c r="F16" s="291">
        <v>42018</v>
      </c>
      <c r="G16" s="291">
        <v>42021</v>
      </c>
      <c r="H16" s="291">
        <v>42022</v>
      </c>
      <c r="I16" s="291">
        <v>42031</v>
      </c>
      <c r="J16" s="5"/>
      <c r="K16" s="5"/>
    </row>
    <row r="17" spans="1:11" ht="12.75" customHeight="1">
      <c r="B17" s="332" t="s">
        <v>413</v>
      </c>
      <c r="C17" s="332" t="s">
        <v>414</v>
      </c>
      <c r="D17" s="264" t="s">
        <v>405</v>
      </c>
      <c r="E17" s="264" t="s">
        <v>27</v>
      </c>
      <c r="F17" s="291">
        <v>42025</v>
      </c>
      <c r="G17" s="291">
        <v>42028</v>
      </c>
      <c r="H17" s="291">
        <v>42029</v>
      </c>
      <c r="I17" s="291">
        <v>42038</v>
      </c>
      <c r="J17" s="292"/>
      <c r="K17" s="5"/>
    </row>
    <row r="18" spans="1:11" ht="12.75" customHeight="1">
      <c r="B18" s="332" t="s">
        <v>415</v>
      </c>
      <c r="C18" s="332" t="s">
        <v>416</v>
      </c>
      <c r="D18" s="264" t="s">
        <v>405</v>
      </c>
      <c r="E18" s="264" t="s">
        <v>27</v>
      </c>
      <c r="F18" s="291">
        <v>42032</v>
      </c>
      <c r="G18" s="291">
        <v>42035</v>
      </c>
      <c r="H18" s="291">
        <v>42036</v>
      </c>
      <c r="I18" s="291">
        <v>42045</v>
      </c>
      <c r="J18" s="292"/>
      <c r="K18" s="5"/>
    </row>
    <row r="19" spans="1:11">
      <c r="B19" s="27"/>
      <c r="C19" s="11"/>
      <c r="D19" s="11"/>
      <c r="E19" s="11"/>
      <c r="F19" s="11"/>
      <c r="G19" s="76"/>
      <c r="H19" s="74"/>
      <c r="I19" s="77"/>
      <c r="J19" s="74"/>
    </row>
    <row r="20" spans="1:11" ht="15" customHeight="1">
      <c r="B20" s="971" t="s">
        <v>258</v>
      </c>
      <c r="C20" s="972"/>
      <c r="D20" s="972"/>
      <c r="E20" s="972"/>
      <c r="F20" s="972"/>
      <c r="G20" s="972"/>
      <c r="H20" s="972"/>
      <c r="I20" s="972"/>
      <c r="J20" s="972"/>
    </row>
    <row r="21" spans="1:11" ht="15" customHeight="1">
      <c r="B21" s="973" t="s">
        <v>1</v>
      </c>
      <c r="C21" s="973" t="s">
        <v>2</v>
      </c>
      <c r="D21" s="973"/>
      <c r="E21" s="975" t="s">
        <v>304</v>
      </c>
      <c r="F21" s="975" t="s">
        <v>305</v>
      </c>
      <c r="G21" s="973" t="s">
        <v>306</v>
      </c>
      <c r="H21" s="973"/>
      <c r="I21" s="973"/>
      <c r="J21" s="266" t="s">
        <v>308</v>
      </c>
      <c r="K21" s="5"/>
    </row>
    <row r="22" spans="1:11" ht="12" thickBot="1">
      <c r="B22" s="974"/>
      <c r="C22" s="974"/>
      <c r="D22" s="974"/>
      <c r="E22" s="976"/>
      <c r="F22" s="976"/>
      <c r="G22" s="269" t="s">
        <v>4</v>
      </c>
      <c r="H22" s="269" t="s">
        <v>7</v>
      </c>
      <c r="I22" s="269" t="s">
        <v>5</v>
      </c>
      <c r="J22" s="269" t="s">
        <v>7</v>
      </c>
      <c r="K22" s="5"/>
    </row>
    <row r="23" spans="1:11" ht="13.5" thickTop="1">
      <c r="B23" s="351" t="s">
        <v>407</v>
      </c>
      <c r="C23" s="352" t="s">
        <v>417</v>
      </c>
      <c r="D23" s="352" t="s">
        <v>247</v>
      </c>
      <c r="E23" s="352" t="s">
        <v>249</v>
      </c>
      <c r="F23" s="353" t="s">
        <v>237</v>
      </c>
      <c r="G23" s="354">
        <v>42009</v>
      </c>
      <c r="H23" s="355">
        <v>42010</v>
      </c>
      <c r="I23" s="355">
        <v>42011</v>
      </c>
      <c r="J23" s="355">
        <v>42013</v>
      </c>
      <c r="K23" s="5"/>
    </row>
    <row r="24" spans="1:11" ht="12.75">
      <c r="B24" s="334" t="s">
        <v>408</v>
      </c>
      <c r="C24" s="335">
        <v>129</v>
      </c>
      <c r="D24" s="335" t="s">
        <v>259</v>
      </c>
      <c r="E24" s="335" t="s">
        <v>249</v>
      </c>
      <c r="F24" s="264" t="s">
        <v>237</v>
      </c>
      <c r="G24" s="336">
        <v>42004</v>
      </c>
      <c r="H24" s="291">
        <v>42004</v>
      </c>
      <c r="I24" s="291">
        <v>42005</v>
      </c>
      <c r="J24" s="291">
        <v>42007</v>
      </c>
      <c r="K24" s="5"/>
    </row>
    <row r="25" spans="1:11" ht="12.75">
      <c r="B25" s="334" t="s">
        <v>406</v>
      </c>
      <c r="C25" s="335">
        <v>14628</v>
      </c>
      <c r="D25" s="335" t="s">
        <v>247</v>
      </c>
      <c r="E25" s="335" t="s">
        <v>249</v>
      </c>
      <c r="F25" s="264" t="s">
        <v>237</v>
      </c>
      <c r="G25" s="338">
        <v>42009</v>
      </c>
      <c r="H25" s="291">
        <v>42010</v>
      </c>
      <c r="I25" s="291">
        <v>42011</v>
      </c>
      <c r="J25" s="291">
        <v>42013</v>
      </c>
      <c r="K25" s="5"/>
    </row>
    <row r="26" spans="1:11" ht="12.75">
      <c r="B26" s="334" t="s">
        <v>354</v>
      </c>
      <c r="C26" s="335">
        <v>174</v>
      </c>
      <c r="D26" s="335" t="s">
        <v>259</v>
      </c>
      <c r="E26" s="335" t="s">
        <v>249</v>
      </c>
      <c r="F26" s="264" t="s">
        <v>237</v>
      </c>
      <c r="G26" s="336">
        <v>42007</v>
      </c>
      <c r="H26" s="291">
        <v>42008</v>
      </c>
      <c r="I26" s="291">
        <v>42010</v>
      </c>
      <c r="J26" s="291">
        <v>42012</v>
      </c>
      <c r="K26" s="5"/>
    </row>
    <row r="27" spans="1:11" ht="12.75">
      <c r="A27" s="221"/>
      <c r="B27" s="334" t="s">
        <v>242</v>
      </c>
      <c r="C27" s="335">
        <v>483</v>
      </c>
      <c r="D27" s="335"/>
      <c r="E27" s="335" t="s">
        <v>249</v>
      </c>
      <c r="F27" s="264" t="s">
        <v>237</v>
      </c>
      <c r="G27" s="338">
        <v>42008</v>
      </c>
      <c r="H27" s="291">
        <v>42008</v>
      </c>
      <c r="I27" s="291">
        <v>42010</v>
      </c>
      <c r="J27" s="291">
        <v>42005</v>
      </c>
      <c r="K27" s="5"/>
    </row>
    <row r="28" spans="1:11" ht="12.75">
      <c r="A28" s="222"/>
      <c r="B28" s="334" t="s">
        <v>407</v>
      </c>
      <c r="C28" s="335" t="s">
        <v>418</v>
      </c>
      <c r="D28" s="335" t="s">
        <v>247</v>
      </c>
      <c r="E28" s="335" t="s">
        <v>249</v>
      </c>
      <c r="F28" s="264" t="s">
        <v>237</v>
      </c>
      <c r="G28" s="336" t="s">
        <v>419</v>
      </c>
      <c r="H28" s="337" t="s">
        <v>420</v>
      </c>
      <c r="I28" s="337" t="s">
        <v>420</v>
      </c>
      <c r="J28" s="337" t="s">
        <v>420</v>
      </c>
      <c r="K28" s="5"/>
    </row>
    <row r="29" spans="1:11" ht="12.75">
      <c r="A29" s="222"/>
      <c r="B29" s="334" t="s">
        <v>408</v>
      </c>
      <c r="C29" s="335">
        <v>130</v>
      </c>
      <c r="D29" s="335" t="s">
        <v>259</v>
      </c>
      <c r="E29" s="335" t="s">
        <v>249</v>
      </c>
      <c r="F29" s="264" t="s">
        <v>237</v>
      </c>
      <c r="G29" s="338">
        <v>42011</v>
      </c>
      <c r="H29" s="291">
        <v>42011</v>
      </c>
      <c r="I29" s="291">
        <v>42012</v>
      </c>
      <c r="J29" s="291">
        <v>42014</v>
      </c>
      <c r="K29" s="5"/>
    </row>
    <row r="30" spans="1:11" ht="12.75">
      <c r="A30" s="222"/>
      <c r="B30" s="334" t="s">
        <v>406</v>
      </c>
      <c r="C30" s="335">
        <v>14629</v>
      </c>
      <c r="D30" s="335" t="s">
        <v>247</v>
      </c>
      <c r="E30" s="335" t="s">
        <v>249</v>
      </c>
      <c r="F30" s="264" t="s">
        <v>237</v>
      </c>
      <c r="G30" s="336">
        <v>42016</v>
      </c>
      <c r="H30" s="291">
        <v>42017</v>
      </c>
      <c r="I30" s="291">
        <v>42018</v>
      </c>
      <c r="J30" s="291">
        <v>42020</v>
      </c>
      <c r="K30" s="5"/>
    </row>
    <row r="31" spans="1:11" ht="12.75">
      <c r="A31" s="222"/>
      <c r="B31" s="334" t="s">
        <v>354</v>
      </c>
      <c r="C31" s="335">
        <v>175</v>
      </c>
      <c r="D31" s="335" t="s">
        <v>259</v>
      </c>
      <c r="E31" s="335" t="s">
        <v>249</v>
      </c>
      <c r="F31" s="264" t="s">
        <v>237</v>
      </c>
      <c r="G31" s="337">
        <v>42014</v>
      </c>
      <c r="H31" s="291">
        <v>42015</v>
      </c>
      <c r="I31" s="291">
        <v>42017</v>
      </c>
      <c r="J31" s="291">
        <v>42019</v>
      </c>
      <c r="K31" s="5"/>
    </row>
    <row r="32" spans="1:11" ht="12.75">
      <c r="A32" s="222"/>
      <c r="B32" s="334" t="s">
        <v>242</v>
      </c>
      <c r="C32" s="335">
        <v>484</v>
      </c>
      <c r="D32" s="335"/>
      <c r="E32" s="335" t="s">
        <v>249</v>
      </c>
      <c r="F32" s="264" t="s">
        <v>237</v>
      </c>
      <c r="G32" s="337">
        <v>42015</v>
      </c>
      <c r="H32" s="291">
        <v>42015</v>
      </c>
      <c r="I32" s="291">
        <v>42017</v>
      </c>
      <c r="J32" s="291">
        <v>42019</v>
      </c>
      <c r="K32" s="5"/>
    </row>
    <row r="33" spans="1:11" ht="12.75">
      <c r="A33" s="222"/>
      <c r="B33" s="334" t="s">
        <v>421</v>
      </c>
      <c r="C33" s="335" t="s">
        <v>422</v>
      </c>
      <c r="D33" s="335" t="s">
        <v>247</v>
      </c>
      <c r="E33" s="335" t="s">
        <v>249</v>
      </c>
      <c r="F33" s="264" t="s">
        <v>237</v>
      </c>
      <c r="G33" s="338">
        <v>42016</v>
      </c>
      <c r="H33" s="291">
        <v>42017</v>
      </c>
      <c r="I33" s="291">
        <v>42018</v>
      </c>
      <c r="J33" s="291">
        <v>42020</v>
      </c>
      <c r="K33" s="5"/>
    </row>
    <row r="34" spans="1:11" ht="12.75">
      <c r="A34" s="222"/>
      <c r="B34" s="334" t="s">
        <v>408</v>
      </c>
      <c r="C34" s="335">
        <v>131</v>
      </c>
      <c r="D34" s="335" t="s">
        <v>259</v>
      </c>
      <c r="E34" s="335" t="s">
        <v>249</v>
      </c>
      <c r="F34" s="264" t="s">
        <v>237</v>
      </c>
      <c r="G34" s="336">
        <v>42018</v>
      </c>
      <c r="H34" s="291">
        <v>42018</v>
      </c>
      <c r="I34" s="291">
        <v>42019</v>
      </c>
      <c r="J34" s="291">
        <v>42021</v>
      </c>
      <c r="K34" s="5"/>
    </row>
    <row r="35" spans="1:11" ht="12.75">
      <c r="A35" s="222"/>
      <c r="B35" s="334" t="s">
        <v>406</v>
      </c>
      <c r="C35" s="335">
        <v>14630</v>
      </c>
      <c r="D35" s="335" t="s">
        <v>247</v>
      </c>
      <c r="E35" s="335" t="s">
        <v>249</v>
      </c>
      <c r="F35" s="264" t="s">
        <v>237</v>
      </c>
      <c r="G35" s="338">
        <v>42023</v>
      </c>
      <c r="H35" s="291">
        <v>42024</v>
      </c>
      <c r="I35" s="291">
        <v>42025</v>
      </c>
      <c r="J35" s="291">
        <v>42026</v>
      </c>
      <c r="K35" s="5"/>
    </row>
    <row r="36" spans="1:11" ht="12.75">
      <c r="A36" s="222"/>
      <c r="B36" s="334" t="s">
        <v>354</v>
      </c>
      <c r="C36" s="335">
        <v>176</v>
      </c>
      <c r="D36" s="335" t="s">
        <v>259</v>
      </c>
      <c r="E36" s="335" t="s">
        <v>249</v>
      </c>
      <c r="F36" s="264" t="s">
        <v>237</v>
      </c>
      <c r="G36" s="336">
        <v>42021</v>
      </c>
      <c r="H36" s="291">
        <v>42022</v>
      </c>
      <c r="I36" s="291">
        <v>42024</v>
      </c>
      <c r="J36" s="291">
        <v>42026</v>
      </c>
      <c r="K36" s="5"/>
    </row>
    <row r="37" spans="1:11" ht="12.75">
      <c r="A37" s="222"/>
      <c r="B37" s="334" t="s">
        <v>242</v>
      </c>
      <c r="C37" s="335">
        <v>485</v>
      </c>
      <c r="D37" s="335"/>
      <c r="E37" s="335" t="s">
        <v>249</v>
      </c>
      <c r="F37" s="264" t="s">
        <v>237</v>
      </c>
      <c r="G37" s="336">
        <v>42022</v>
      </c>
      <c r="H37" s="291">
        <v>42022</v>
      </c>
      <c r="I37" s="291">
        <v>42024</v>
      </c>
      <c r="J37" s="291">
        <v>42026</v>
      </c>
      <c r="K37" s="5"/>
    </row>
    <row r="38" spans="1:11" ht="12.75">
      <c r="A38" s="222"/>
      <c r="B38" s="334" t="s">
        <v>421</v>
      </c>
      <c r="C38" s="335" t="s">
        <v>423</v>
      </c>
      <c r="D38" s="335" t="s">
        <v>247</v>
      </c>
      <c r="E38" s="335" t="s">
        <v>249</v>
      </c>
      <c r="F38" s="264" t="s">
        <v>237</v>
      </c>
      <c r="G38" s="336">
        <v>42023</v>
      </c>
      <c r="H38" s="291">
        <v>42024</v>
      </c>
      <c r="I38" s="291">
        <v>42025</v>
      </c>
      <c r="J38" s="291">
        <v>42027</v>
      </c>
      <c r="K38" s="5"/>
    </row>
    <row r="39" spans="1:11" ht="12.75">
      <c r="A39" s="222"/>
      <c r="B39" s="334" t="s">
        <v>408</v>
      </c>
      <c r="C39" s="335">
        <v>132</v>
      </c>
      <c r="D39" s="335" t="s">
        <v>259</v>
      </c>
      <c r="E39" s="335" t="s">
        <v>249</v>
      </c>
      <c r="F39" s="264" t="s">
        <v>237</v>
      </c>
      <c r="G39" s="336">
        <v>42025</v>
      </c>
      <c r="H39" s="291">
        <v>42025</v>
      </c>
      <c r="I39" s="291">
        <v>42026</v>
      </c>
      <c r="J39" s="291">
        <v>42028</v>
      </c>
      <c r="K39" s="5"/>
    </row>
    <row r="40" spans="1:11" ht="12.75">
      <c r="A40" s="222"/>
      <c r="B40" s="334" t="s">
        <v>406</v>
      </c>
      <c r="C40" s="335">
        <v>14631</v>
      </c>
      <c r="D40" s="335" t="s">
        <v>247</v>
      </c>
      <c r="E40" s="335" t="s">
        <v>249</v>
      </c>
      <c r="F40" s="264" t="s">
        <v>237</v>
      </c>
      <c r="G40" s="336">
        <v>42030</v>
      </c>
      <c r="H40" s="291">
        <v>42031</v>
      </c>
      <c r="I40" s="291">
        <v>42032</v>
      </c>
      <c r="J40" s="291">
        <v>42034</v>
      </c>
      <c r="K40" s="5"/>
    </row>
    <row r="41" spans="1:11" ht="12.75">
      <c r="A41" s="222"/>
      <c r="B41" s="334" t="s">
        <v>354</v>
      </c>
      <c r="C41" s="335">
        <v>177</v>
      </c>
      <c r="D41" s="335" t="s">
        <v>259</v>
      </c>
      <c r="E41" s="335" t="s">
        <v>249</v>
      </c>
      <c r="F41" s="264" t="s">
        <v>237</v>
      </c>
      <c r="G41" s="336">
        <v>42028</v>
      </c>
      <c r="H41" s="291">
        <v>42029</v>
      </c>
      <c r="I41" s="291">
        <v>42031</v>
      </c>
      <c r="J41" s="291">
        <v>42033</v>
      </c>
      <c r="K41" s="5"/>
    </row>
    <row r="42" spans="1:11" ht="12.75">
      <c r="A42" s="222"/>
      <c r="B42" s="334" t="s">
        <v>242</v>
      </c>
      <c r="C42" s="335">
        <v>486</v>
      </c>
      <c r="D42" s="335"/>
      <c r="E42" s="335" t="s">
        <v>249</v>
      </c>
      <c r="F42" s="264" t="s">
        <v>237</v>
      </c>
      <c r="G42" s="336">
        <v>42029</v>
      </c>
      <c r="H42" s="291">
        <v>42029</v>
      </c>
      <c r="I42" s="291">
        <v>42031</v>
      </c>
      <c r="J42" s="291">
        <v>42033</v>
      </c>
      <c r="K42" s="5"/>
    </row>
    <row r="43" spans="1:11" ht="12.75">
      <c r="A43" s="222"/>
      <c r="B43" s="334" t="s">
        <v>421</v>
      </c>
      <c r="C43" s="335" t="s">
        <v>424</v>
      </c>
      <c r="D43" s="335" t="s">
        <v>247</v>
      </c>
      <c r="E43" s="335" t="s">
        <v>249</v>
      </c>
      <c r="F43" s="264" t="s">
        <v>237</v>
      </c>
      <c r="G43" s="336">
        <v>42030</v>
      </c>
      <c r="H43" s="291">
        <v>42031</v>
      </c>
      <c r="I43" s="291">
        <v>42032</v>
      </c>
      <c r="J43" s="291">
        <v>42034</v>
      </c>
      <c r="K43" s="5"/>
    </row>
    <row r="44" spans="1:11" ht="12.75">
      <c r="A44" s="222"/>
      <c r="B44" s="334" t="s">
        <v>408</v>
      </c>
      <c r="C44" s="335">
        <v>133</v>
      </c>
      <c r="D44" s="335" t="s">
        <v>259</v>
      </c>
      <c r="E44" s="335" t="s">
        <v>249</v>
      </c>
      <c r="F44" s="264" t="s">
        <v>237</v>
      </c>
      <c r="G44" s="336">
        <v>42032</v>
      </c>
      <c r="H44" s="291">
        <v>42032</v>
      </c>
      <c r="I44" s="291">
        <v>42033</v>
      </c>
      <c r="J44" s="291">
        <v>42035</v>
      </c>
      <c r="K44" s="5"/>
    </row>
    <row r="45" spans="1:11" ht="12.75" customHeight="1">
      <c r="A45" s="222"/>
      <c r="B45" s="334" t="s">
        <v>406</v>
      </c>
      <c r="C45" s="335">
        <v>14632</v>
      </c>
      <c r="D45" s="335" t="s">
        <v>247</v>
      </c>
      <c r="E45" s="335" t="s">
        <v>249</v>
      </c>
      <c r="F45" s="264" t="s">
        <v>237</v>
      </c>
      <c r="G45" s="336">
        <v>42037</v>
      </c>
      <c r="H45" s="291">
        <v>42038</v>
      </c>
      <c r="I45" s="291">
        <v>42039</v>
      </c>
      <c r="J45" s="291">
        <v>42041</v>
      </c>
      <c r="K45" s="5"/>
    </row>
    <row r="46" spans="1:11" ht="15" customHeight="1">
      <c r="B46" s="334" t="s">
        <v>354</v>
      </c>
      <c r="C46" s="335">
        <v>178</v>
      </c>
      <c r="D46" s="335" t="s">
        <v>259</v>
      </c>
      <c r="E46" s="335" t="s">
        <v>249</v>
      </c>
      <c r="F46" s="264" t="s">
        <v>237</v>
      </c>
      <c r="G46" s="336">
        <v>42035</v>
      </c>
      <c r="H46" s="291">
        <v>42036</v>
      </c>
      <c r="I46" s="291">
        <v>42038</v>
      </c>
      <c r="J46" s="291">
        <v>42040</v>
      </c>
      <c r="K46" s="5"/>
    </row>
    <row r="47" spans="1:11" ht="12.75">
      <c r="B47" s="334" t="s">
        <v>242</v>
      </c>
      <c r="C47" s="335">
        <v>487</v>
      </c>
      <c r="D47" s="335"/>
      <c r="E47" s="335" t="s">
        <v>249</v>
      </c>
      <c r="F47" s="264" t="s">
        <v>237</v>
      </c>
      <c r="G47" s="336">
        <v>42036</v>
      </c>
      <c r="H47" s="291">
        <v>42036</v>
      </c>
      <c r="I47" s="291">
        <v>42038</v>
      </c>
      <c r="J47" s="291">
        <v>42040</v>
      </c>
      <c r="K47" s="5"/>
    </row>
    <row r="48" spans="1:11" ht="12.75">
      <c r="B48" s="334" t="s">
        <v>421</v>
      </c>
      <c r="C48" s="335" t="s">
        <v>425</v>
      </c>
      <c r="D48" s="335" t="s">
        <v>247</v>
      </c>
      <c r="E48" s="335" t="s">
        <v>249</v>
      </c>
      <c r="F48" s="264" t="s">
        <v>237</v>
      </c>
      <c r="G48" s="336">
        <v>42037</v>
      </c>
      <c r="H48" s="291">
        <v>42038</v>
      </c>
      <c r="I48" s="291">
        <v>42039</v>
      </c>
      <c r="J48" s="291">
        <v>42041</v>
      </c>
      <c r="K48" s="5"/>
    </row>
    <row r="49" spans="2:11">
      <c r="B49" s="1"/>
      <c r="C49" s="348"/>
      <c r="D49" s="348"/>
      <c r="E49" s="348"/>
      <c r="F49" s="11"/>
      <c r="G49" s="349"/>
      <c r="H49" s="350"/>
      <c r="I49" s="350"/>
      <c r="J49" s="350"/>
      <c r="K49" s="5"/>
    </row>
    <row r="50" spans="2:11" ht="15" customHeight="1">
      <c r="B50" s="971" t="s">
        <v>245</v>
      </c>
      <c r="C50" s="972"/>
      <c r="D50" s="972"/>
      <c r="E50" s="972"/>
      <c r="F50" s="972"/>
      <c r="G50" s="972"/>
      <c r="H50" s="972"/>
      <c r="I50" s="972"/>
      <c r="J50" s="972"/>
      <c r="K50" s="5"/>
    </row>
    <row r="51" spans="2:11" ht="15.75" customHeight="1">
      <c r="B51" s="973" t="s">
        <v>314</v>
      </c>
      <c r="C51" s="973" t="s">
        <v>315</v>
      </c>
      <c r="D51" s="973"/>
      <c r="E51" s="975" t="s">
        <v>316</v>
      </c>
      <c r="F51" s="975" t="s">
        <v>317</v>
      </c>
      <c r="G51" s="973" t="s">
        <v>318</v>
      </c>
      <c r="H51" s="973"/>
      <c r="I51" s="973"/>
      <c r="J51" s="266" t="s">
        <v>319</v>
      </c>
      <c r="K51" s="5"/>
    </row>
    <row r="52" spans="2:11" ht="12" thickBot="1">
      <c r="B52" s="974"/>
      <c r="C52" s="974"/>
      <c r="D52" s="974"/>
      <c r="E52" s="976"/>
      <c r="F52" s="976"/>
      <c r="G52" s="269" t="s">
        <v>320</v>
      </c>
      <c r="H52" s="269" t="s">
        <v>321</v>
      </c>
      <c r="I52" s="269" t="s">
        <v>322</v>
      </c>
      <c r="J52" s="269" t="s">
        <v>321</v>
      </c>
      <c r="K52" s="5"/>
    </row>
    <row r="53" spans="2:11" ht="17.25" customHeight="1" thickTop="1">
      <c r="B53" s="356" t="s">
        <v>325</v>
      </c>
      <c r="C53" s="960" t="s">
        <v>426</v>
      </c>
      <c r="D53" s="961"/>
      <c r="E53" s="357" t="s">
        <v>246</v>
      </c>
      <c r="F53" s="353" t="s">
        <v>24</v>
      </c>
      <c r="G53" s="355">
        <v>42009</v>
      </c>
      <c r="H53" s="355">
        <v>42009</v>
      </c>
      <c r="I53" s="355">
        <v>42010</v>
      </c>
      <c r="J53" s="355">
        <v>42013</v>
      </c>
      <c r="K53" s="5"/>
    </row>
    <row r="54" spans="2:11" ht="12.75">
      <c r="B54" s="339" t="s">
        <v>325</v>
      </c>
      <c r="C54" s="962" t="s">
        <v>427</v>
      </c>
      <c r="D54" s="963"/>
      <c r="E54" s="333" t="s">
        <v>246</v>
      </c>
      <c r="F54" s="264" t="s">
        <v>24</v>
      </c>
      <c r="G54" s="291">
        <v>42016</v>
      </c>
      <c r="H54" s="291">
        <v>42016</v>
      </c>
      <c r="I54" s="291">
        <v>42017</v>
      </c>
      <c r="J54" s="291">
        <v>42020</v>
      </c>
      <c r="K54" s="5"/>
    </row>
    <row r="55" spans="2:11" ht="12.75">
      <c r="B55" s="339" t="s">
        <v>325</v>
      </c>
      <c r="C55" s="962" t="s">
        <v>428</v>
      </c>
      <c r="D55" s="963"/>
      <c r="E55" s="333" t="s">
        <v>246</v>
      </c>
      <c r="F55" s="264" t="s">
        <v>24</v>
      </c>
      <c r="G55" s="291">
        <v>41658</v>
      </c>
      <c r="H55" s="291">
        <v>42023</v>
      </c>
      <c r="I55" s="291">
        <v>42024</v>
      </c>
      <c r="J55" s="291">
        <v>42027</v>
      </c>
      <c r="K55" s="5"/>
    </row>
    <row r="56" spans="2:11" ht="15" customHeight="1">
      <c r="B56" s="6"/>
      <c r="C56" s="6"/>
      <c r="D56" s="6"/>
      <c r="E56" s="6"/>
      <c r="F56" s="6"/>
      <c r="G56" s="6"/>
      <c r="H56" s="6"/>
      <c r="I56" s="6"/>
      <c r="J56" s="12"/>
      <c r="K56" s="5"/>
    </row>
    <row r="57" spans="2:11" ht="15.75" customHeight="1">
      <c r="B57" s="978" t="s">
        <v>54</v>
      </c>
      <c r="C57" s="979"/>
      <c r="D57" s="979"/>
      <c r="E57" s="979"/>
      <c r="F57" s="979"/>
      <c r="G57" s="979"/>
      <c r="H57" s="979"/>
      <c r="I57" s="980"/>
      <c r="J57" s="5"/>
      <c r="K57" s="5"/>
    </row>
    <row r="58" spans="2:11" ht="16.5" customHeight="1">
      <c r="B58" s="973" t="s">
        <v>314</v>
      </c>
      <c r="C58" s="974" t="s">
        <v>326</v>
      </c>
      <c r="D58" s="975" t="s">
        <v>316</v>
      </c>
      <c r="E58" s="975" t="s">
        <v>317</v>
      </c>
      <c r="F58" s="973" t="s">
        <v>318</v>
      </c>
      <c r="G58" s="973"/>
      <c r="H58" s="973"/>
      <c r="I58" s="266" t="s">
        <v>55</v>
      </c>
      <c r="J58" s="5"/>
      <c r="K58" s="5"/>
    </row>
    <row r="59" spans="2:11" ht="17.25" customHeight="1" thickBot="1">
      <c r="B59" s="974"/>
      <c r="C59" s="981"/>
      <c r="D59" s="977"/>
      <c r="E59" s="977"/>
      <c r="F59" s="269" t="s">
        <v>320</v>
      </c>
      <c r="G59" s="269" t="s">
        <v>321</v>
      </c>
      <c r="H59" s="269" t="s">
        <v>322</v>
      </c>
      <c r="I59" s="269" t="s">
        <v>321</v>
      </c>
      <c r="J59" s="5"/>
      <c r="K59" s="5"/>
    </row>
    <row r="60" spans="2:11" ht="16.5" customHeight="1" thickTop="1">
      <c r="B60" s="360" t="s">
        <v>57</v>
      </c>
      <c r="C60" s="361" t="s">
        <v>429</v>
      </c>
      <c r="D60" s="353" t="s">
        <v>244</v>
      </c>
      <c r="E60" s="353" t="s">
        <v>238</v>
      </c>
      <c r="F60" s="362">
        <v>42006</v>
      </c>
      <c r="G60" s="363">
        <v>42006</v>
      </c>
      <c r="H60" s="362">
        <v>42007</v>
      </c>
      <c r="I60" s="362">
        <v>42011</v>
      </c>
      <c r="J60" s="5"/>
      <c r="K60" s="5"/>
    </row>
    <row r="61" spans="2:11" ht="16.5" customHeight="1">
      <c r="B61" s="364" t="s">
        <v>58</v>
      </c>
      <c r="C61" s="365" t="s">
        <v>430</v>
      </c>
      <c r="D61" s="264" t="s">
        <v>244</v>
      </c>
      <c r="E61" s="264" t="s">
        <v>238</v>
      </c>
      <c r="F61" s="366">
        <v>42008</v>
      </c>
      <c r="G61" s="367">
        <v>42009</v>
      </c>
      <c r="H61" s="366">
        <v>42009</v>
      </c>
      <c r="I61" s="366">
        <v>42014</v>
      </c>
      <c r="J61" s="5"/>
      <c r="K61" s="5"/>
    </row>
    <row r="62" spans="2:11" ht="16.5" customHeight="1">
      <c r="B62" s="364" t="s">
        <v>56</v>
      </c>
      <c r="C62" s="365" t="s">
        <v>431</v>
      </c>
      <c r="D62" s="264" t="s">
        <v>244</v>
      </c>
      <c r="E62" s="264" t="s">
        <v>238</v>
      </c>
      <c r="F62" s="366">
        <v>42013</v>
      </c>
      <c r="G62" s="367">
        <v>42013</v>
      </c>
      <c r="H62" s="366">
        <v>42014</v>
      </c>
      <c r="I62" s="366">
        <v>42018</v>
      </c>
      <c r="J62" s="5"/>
      <c r="K62" s="5"/>
    </row>
    <row r="63" spans="2:11" ht="16.5" customHeight="1">
      <c r="B63" s="364" t="s">
        <v>57</v>
      </c>
      <c r="C63" s="365" t="s">
        <v>432</v>
      </c>
      <c r="D63" s="264" t="s">
        <v>244</v>
      </c>
      <c r="E63" s="264" t="s">
        <v>238</v>
      </c>
      <c r="F63" s="366">
        <v>42015</v>
      </c>
      <c r="G63" s="367">
        <v>42016</v>
      </c>
      <c r="H63" s="366">
        <v>42016</v>
      </c>
      <c r="I63" s="366">
        <v>42021</v>
      </c>
      <c r="J63" s="5"/>
      <c r="K63" s="5"/>
    </row>
    <row r="64" spans="2:11" ht="16.5" customHeight="1">
      <c r="B64" s="368" t="s">
        <v>58</v>
      </c>
      <c r="C64" s="365" t="s">
        <v>433</v>
      </c>
      <c r="D64" s="264" t="s">
        <v>244</v>
      </c>
      <c r="E64" s="264" t="s">
        <v>238</v>
      </c>
      <c r="F64" s="366">
        <v>42020</v>
      </c>
      <c r="G64" s="367">
        <v>42020</v>
      </c>
      <c r="H64" s="366">
        <v>42021</v>
      </c>
      <c r="I64" s="366">
        <v>42025</v>
      </c>
      <c r="J64" s="5"/>
      <c r="K64" s="5"/>
    </row>
    <row r="65" spans="2:11" ht="16.5" customHeight="1">
      <c r="B65" s="368" t="s">
        <v>56</v>
      </c>
      <c r="C65" s="365" t="s">
        <v>434</v>
      </c>
      <c r="D65" s="264" t="s">
        <v>244</v>
      </c>
      <c r="E65" s="264" t="s">
        <v>238</v>
      </c>
      <c r="F65" s="366">
        <v>42022</v>
      </c>
      <c r="G65" s="367">
        <v>42023</v>
      </c>
      <c r="H65" s="366">
        <v>42023</v>
      </c>
      <c r="I65" s="366">
        <v>42028</v>
      </c>
      <c r="J65" s="5"/>
      <c r="K65" s="5"/>
    </row>
    <row r="66" spans="2:11" ht="16.5" customHeight="1">
      <c r="B66" s="368" t="s">
        <v>57</v>
      </c>
      <c r="C66" s="365" t="s">
        <v>435</v>
      </c>
      <c r="D66" s="264" t="s">
        <v>244</v>
      </c>
      <c r="E66" s="264" t="s">
        <v>238</v>
      </c>
      <c r="F66" s="366">
        <v>42027</v>
      </c>
      <c r="G66" s="367">
        <v>42027</v>
      </c>
      <c r="H66" s="366">
        <v>42028</v>
      </c>
      <c r="I66" s="366">
        <v>42032</v>
      </c>
      <c r="J66" s="5"/>
      <c r="K66" s="5"/>
    </row>
    <row r="67" spans="2:11" ht="16.5" customHeight="1">
      <c r="B67" s="368" t="s">
        <v>58</v>
      </c>
      <c r="C67" s="365" t="s">
        <v>436</v>
      </c>
      <c r="D67" s="264" t="s">
        <v>244</v>
      </c>
      <c r="E67" s="264" t="s">
        <v>238</v>
      </c>
      <c r="F67" s="366">
        <v>42029</v>
      </c>
      <c r="G67" s="367">
        <v>42030</v>
      </c>
      <c r="H67" s="366">
        <v>42030</v>
      </c>
      <c r="I67" s="366">
        <v>42035</v>
      </c>
      <c r="J67" s="5"/>
      <c r="K67" s="5"/>
    </row>
    <row r="68" spans="2:11" ht="16.5" customHeight="1">
      <c r="B68" s="368" t="s">
        <v>56</v>
      </c>
      <c r="C68" s="365" t="s">
        <v>437</v>
      </c>
      <c r="D68" s="264" t="s">
        <v>244</v>
      </c>
      <c r="E68" s="264" t="s">
        <v>238</v>
      </c>
      <c r="F68" s="366">
        <v>42034</v>
      </c>
      <c r="G68" s="367">
        <v>42034</v>
      </c>
      <c r="H68" s="366">
        <v>42035</v>
      </c>
      <c r="I68" s="366">
        <v>42039</v>
      </c>
      <c r="J68" s="5"/>
      <c r="K68" s="5"/>
    </row>
    <row r="69" spans="2:11" ht="14.25" customHeight="1">
      <c r="B69" s="368" t="s">
        <v>57</v>
      </c>
      <c r="C69" s="365" t="s">
        <v>438</v>
      </c>
      <c r="D69" s="264" t="s">
        <v>244</v>
      </c>
      <c r="E69" s="264" t="s">
        <v>238</v>
      </c>
      <c r="F69" s="366">
        <v>42036</v>
      </c>
      <c r="G69" s="367">
        <v>42037</v>
      </c>
      <c r="H69" s="366">
        <v>42037</v>
      </c>
      <c r="I69" s="366">
        <v>42042</v>
      </c>
      <c r="K69" s="5"/>
    </row>
    <row r="70" spans="2:11">
      <c r="B70" s="358"/>
      <c r="C70" s="359"/>
      <c r="H70" s="8"/>
      <c r="K70" s="5"/>
    </row>
    <row r="71" spans="2:11" ht="12.75">
      <c r="B71" s="265" t="s">
        <v>312</v>
      </c>
      <c r="H71" s="8"/>
      <c r="K71" s="5"/>
    </row>
    <row r="72" spans="2:11">
      <c r="H72" s="8"/>
      <c r="K72" s="5"/>
    </row>
    <row r="73" spans="2:11">
      <c r="B73" s="43" t="s">
        <v>260</v>
      </c>
      <c r="H73" s="8"/>
      <c r="K73" s="5"/>
    </row>
    <row r="74" spans="2:11">
      <c r="B74" s="78" t="s">
        <v>36</v>
      </c>
      <c r="H74" s="8"/>
      <c r="K74" s="5"/>
    </row>
    <row r="75" spans="2:11">
      <c r="B75" s="79" t="s">
        <v>37</v>
      </c>
      <c r="H75" s="8"/>
      <c r="K75" s="5"/>
    </row>
    <row r="76" spans="2:11">
      <c r="B76" s="79" t="s">
        <v>38</v>
      </c>
      <c r="H76" s="8"/>
      <c r="K76" s="5"/>
    </row>
    <row r="77" spans="2:11">
      <c r="H77" s="8"/>
      <c r="K77" s="5"/>
    </row>
    <row r="78" spans="2:11">
      <c r="B78" s="45" t="s">
        <v>261</v>
      </c>
      <c r="H78" s="8"/>
      <c r="K78" s="5"/>
    </row>
    <row r="79" spans="2:11">
      <c r="B79" s="50" t="s">
        <v>39</v>
      </c>
      <c r="H79" s="8"/>
      <c r="K79" s="5"/>
    </row>
    <row r="80" spans="2:11">
      <c r="B80" s="79" t="s">
        <v>38</v>
      </c>
      <c r="C80" s="44"/>
      <c r="D80" s="44"/>
      <c r="G80" s="5"/>
      <c r="H80" s="5"/>
      <c r="K80" s="5"/>
    </row>
    <row r="81" spans="2:11">
      <c r="K81" s="5"/>
    </row>
    <row r="82" spans="2:11">
      <c r="K82" s="5"/>
    </row>
    <row r="83" spans="2:11">
      <c r="B83" s="2" t="s">
        <v>236</v>
      </c>
      <c r="K83" s="5"/>
    </row>
    <row r="84" spans="2:11">
      <c r="K84" s="5"/>
    </row>
    <row r="85" spans="2:11">
      <c r="K85" s="5"/>
    </row>
    <row r="86" spans="2:11">
      <c r="K86" s="5"/>
    </row>
    <row r="87" spans="2:11">
      <c r="K87" s="5"/>
    </row>
    <row r="88" spans="2:11">
      <c r="K88" s="5"/>
    </row>
    <row r="89" spans="2:11">
      <c r="K89" s="5"/>
    </row>
    <row r="90" spans="2:11">
      <c r="K90" s="5"/>
    </row>
    <row r="91" spans="2:11">
      <c r="K91" s="5"/>
    </row>
    <row r="92" spans="2:11">
      <c r="K92" s="5"/>
    </row>
    <row r="103" spans="2:11" s="19" customFormat="1">
      <c r="B103" s="7"/>
      <c r="C103" s="8"/>
      <c r="D103" s="8"/>
      <c r="E103" s="8"/>
      <c r="F103" s="8"/>
      <c r="G103" s="8"/>
      <c r="H103" s="7"/>
      <c r="I103" s="7"/>
      <c r="J103" s="23"/>
      <c r="K103" s="23"/>
    </row>
    <row r="104" spans="2:11" s="19" customFormat="1">
      <c r="B104" s="7"/>
      <c r="C104" s="8"/>
      <c r="D104" s="8"/>
      <c r="E104" s="8"/>
      <c r="F104" s="8"/>
      <c r="G104" s="8"/>
      <c r="H104" s="7"/>
      <c r="I104" s="7"/>
      <c r="J104" s="23"/>
      <c r="K104" s="23"/>
    </row>
    <row r="105" spans="2:11" s="19" customFormat="1">
      <c r="B105" s="7"/>
      <c r="C105" s="8"/>
      <c r="D105" s="8"/>
      <c r="E105" s="8"/>
      <c r="F105" s="8"/>
      <c r="G105" s="8"/>
      <c r="H105" s="7"/>
      <c r="I105" s="7"/>
      <c r="J105" s="23"/>
      <c r="K105" s="23"/>
    </row>
    <row r="106" spans="2:11" s="75" customFormat="1">
      <c r="B106" s="7"/>
      <c r="C106" s="8"/>
      <c r="D106" s="8"/>
      <c r="E106" s="8"/>
      <c r="F106" s="8"/>
      <c r="G106" s="8"/>
      <c r="H106" s="7"/>
      <c r="I106" s="7"/>
    </row>
    <row r="107" spans="2:11" s="75" customFormat="1">
      <c r="B107" s="7"/>
      <c r="C107" s="8"/>
      <c r="D107" s="8"/>
      <c r="E107" s="8"/>
      <c r="F107" s="8"/>
      <c r="G107" s="8"/>
      <c r="H107" s="7"/>
      <c r="I107" s="7"/>
    </row>
    <row r="108" spans="2:11" s="75" customFormat="1">
      <c r="B108" s="7"/>
      <c r="C108" s="8"/>
      <c r="D108" s="8"/>
      <c r="E108" s="8"/>
      <c r="F108" s="8"/>
      <c r="G108" s="8"/>
      <c r="H108" s="7"/>
      <c r="I108" s="7"/>
    </row>
    <row r="109" spans="2:11" s="75" customFormat="1">
      <c r="B109" s="7"/>
      <c r="C109" s="8"/>
      <c r="D109" s="8"/>
      <c r="E109" s="8"/>
      <c r="F109" s="8"/>
      <c r="G109" s="8"/>
      <c r="H109" s="7"/>
      <c r="I109" s="7"/>
    </row>
    <row r="110" spans="2:11" s="75" customFormat="1">
      <c r="B110" s="7"/>
      <c r="C110" s="8"/>
      <c r="D110" s="8"/>
      <c r="E110" s="8"/>
      <c r="F110" s="8"/>
      <c r="G110" s="8"/>
      <c r="H110" s="7"/>
      <c r="I110" s="7"/>
    </row>
    <row r="111" spans="2:11" s="75" customFormat="1">
      <c r="B111" s="7"/>
      <c r="C111" s="8"/>
      <c r="D111" s="8"/>
      <c r="E111" s="8"/>
      <c r="F111" s="8"/>
      <c r="G111" s="8"/>
      <c r="H111" s="7"/>
      <c r="I111" s="7"/>
    </row>
    <row r="112" spans="2:11" s="75" customFormat="1">
      <c r="B112" s="7"/>
      <c r="C112" s="8"/>
      <c r="D112" s="8"/>
      <c r="E112" s="8"/>
      <c r="F112" s="8"/>
      <c r="G112" s="8"/>
      <c r="H112" s="7"/>
      <c r="I112" s="7"/>
    </row>
    <row r="113" spans="2:11" s="75" customFormat="1">
      <c r="B113" s="7"/>
      <c r="C113" s="8"/>
      <c r="D113" s="8"/>
      <c r="E113" s="8"/>
      <c r="F113" s="8"/>
      <c r="G113" s="8"/>
      <c r="H113" s="7"/>
      <c r="I113" s="7"/>
    </row>
    <row r="114" spans="2:11" s="75" customFormat="1">
      <c r="B114" s="7"/>
      <c r="C114" s="8"/>
      <c r="D114" s="8"/>
      <c r="E114" s="8"/>
      <c r="F114" s="8"/>
      <c r="G114" s="8"/>
      <c r="H114" s="7"/>
      <c r="I114" s="7"/>
    </row>
    <row r="115" spans="2:11" s="75" customFormat="1">
      <c r="B115" s="7"/>
      <c r="C115" s="8"/>
      <c r="D115" s="8"/>
      <c r="E115" s="8"/>
      <c r="F115" s="8"/>
      <c r="G115" s="8"/>
      <c r="H115" s="7"/>
      <c r="I115" s="7"/>
    </row>
    <row r="116" spans="2:11" s="75" customFormat="1">
      <c r="B116" s="7"/>
      <c r="C116" s="8"/>
      <c r="D116" s="8"/>
      <c r="E116" s="8"/>
      <c r="F116" s="8"/>
      <c r="G116" s="8"/>
      <c r="H116" s="7"/>
      <c r="I116" s="7"/>
    </row>
    <row r="117" spans="2:11" s="75" customFormat="1">
      <c r="B117" s="7"/>
      <c r="C117" s="8"/>
      <c r="D117" s="8"/>
      <c r="E117" s="8"/>
      <c r="F117" s="8"/>
      <c r="G117" s="8"/>
      <c r="H117" s="7"/>
      <c r="I117" s="7"/>
    </row>
    <row r="118" spans="2:11" s="80" customFormat="1">
      <c r="B118" s="7"/>
      <c r="C118" s="8"/>
      <c r="D118" s="8"/>
      <c r="E118" s="8"/>
      <c r="F118" s="8"/>
      <c r="G118" s="8"/>
      <c r="H118" s="7"/>
      <c r="I118" s="7"/>
    </row>
    <row r="119" spans="2:11" s="80" customFormat="1">
      <c r="B119" s="7"/>
      <c r="C119" s="8"/>
      <c r="D119" s="8"/>
      <c r="E119" s="8"/>
      <c r="F119" s="8"/>
      <c r="G119" s="8"/>
      <c r="H119" s="7"/>
      <c r="I119" s="7"/>
    </row>
    <row r="120" spans="2:11" s="75" customFormat="1">
      <c r="B120" s="7"/>
      <c r="C120" s="8"/>
      <c r="D120" s="8"/>
      <c r="E120" s="8"/>
      <c r="F120" s="8"/>
      <c r="G120" s="8"/>
      <c r="H120" s="7"/>
      <c r="I120" s="7"/>
    </row>
    <row r="121" spans="2:11" s="19" customFormat="1">
      <c r="B121" s="7"/>
      <c r="C121" s="8"/>
      <c r="D121" s="8"/>
      <c r="E121" s="8"/>
      <c r="F121" s="8"/>
      <c r="G121" s="8"/>
      <c r="H121" s="7"/>
      <c r="I121" s="7"/>
      <c r="J121" s="23"/>
      <c r="K121" s="23"/>
    </row>
    <row r="122" spans="2:11" s="19" customFormat="1">
      <c r="B122" s="7"/>
      <c r="C122" s="8"/>
      <c r="D122" s="8"/>
      <c r="E122" s="8"/>
      <c r="F122" s="8"/>
      <c r="G122" s="8"/>
      <c r="H122" s="7"/>
      <c r="I122" s="7"/>
      <c r="J122" s="23"/>
      <c r="K122" s="23"/>
    </row>
    <row r="123" spans="2:11" s="19" customFormat="1">
      <c r="B123" s="7"/>
      <c r="C123" s="8"/>
      <c r="D123" s="8"/>
      <c r="E123" s="8"/>
      <c r="F123" s="8"/>
      <c r="G123" s="8"/>
      <c r="H123" s="7"/>
      <c r="I123" s="7"/>
      <c r="J123" s="23"/>
      <c r="K123" s="23"/>
    </row>
    <row r="124" spans="2:11" s="75" customFormat="1">
      <c r="B124" s="7"/>
      <c r="C124" s="8"/>
      <c r="D124" s="8"/>
      <c r="E124" s="8"/>
      <c r="F124" s="8"/>
      <c r="G124" s="8"/>
      <c r="H124" s="7"/>
      <c r="I124" s="7"/>
    </row>
    <row r="125" spans="2:11" s="75" customFormat="1">
      <c r="B125" s="7"/>
      <c r="C125" s="8"/>
      <c r="D125" s="8"/>
      <c r="E125" s="8"/>
      <c r="F125" s="8"/>
      <c r="G125" s="8"/>
      <c r="H125" s="7"/>
      <c r="I125" s="7"/>
    </row>
    <row r="126" spans="2:11" s="75" customFormat="1">
      <c r="B126" s="7"/>
      <c r="C126" s="8"/>
      <c r="D126" s="8"/>
      <c r="E126" s="8"/>
      <c r="F126" s="8"/>
      <c r="G126" s="8"/>
      <c r="H126" s="7"/>
      <c r="I126" s="7"/>
    </row>
    <row r="127" spans="2:11" s="75" customFormat="1">
      <c r="B127" s="7"/>
      <c r="C127" s="8"/>
      <c r="D127" s="8"/>
      <c r="E127" s="8"/>
      <c r="F127" s="8"/>
      <c r="G127" s="8"/>
      <c r="H127" s="7"/>
      <c r="I127" s="7"/>
    </row>
    <row r="128" spans="2:11" s="75" customFormat="1">
      <c r="B128" s="7"/>
      <c r="C128" s="8"/>
      <c r="D128" s="8"/>
      <c r="E128" s="8"/>
      <c r="F128" s="8"/>
      <c r="G128" s="8"/>
      <c r="H128" s="7"/>
      <c r="I128" s="7"/>
    </row>
    <row r="129" spans="2:12" s="75" customFormat="1">
      <c r="B129" s="7"/>
      <c r="C129" s="8"/>
      <c r="D129" s="8"/>
      <c r="E129" s="8"/>
      <c r="F129" s="8"/>
      <c r="G129" s="8"/>
      <c r="H129" s="7"/>
      <c r="I129" s="7"/>
    </row>
    <row r="130" spans="2:12" s="75" customFormat="1">
      <c r="B130" s="7"/>
      <c r="C130" s="8"/>
      <c r="D130" s="8"/>
      <c r="E130" s="8"/>
      <c r="F130" s="8"/>
      <c r="G130" s="8"/>
      <c r="H130" s="7"/>
      <c r="I130" s="7"/>
    </row>
    <row r="131" spans="2:12" s="75" customFormat="1">
      <c r="B131" s="7"/>
      <c r="C131" s="8"/>
      <c r="D131" s="8"/>
      <c r="E131" s="8"/>
      <c r="F131" s="8"/>
      <c r="G131" s="8"/>
      <c r="H131" s="7"/>
      <c r="I131" s="7"/>
    </row>
    <row r="132" spans="2:12" s="75" customFormat="1">
      <c r="B132" s="7"/>
      <c r="C132" s="8"/>
      <c r="D132" s="8"/>
      <c r="E132" s="8"/>
      <c r="F132" s="8"/>
      <c r="G132" s="8"/>
      <c r="H132" s="7"/>
      <c r="I132" s="7"/>
    </row>
    <row r="133" spans="2:12" s="75" customFormat="1">
      <c r="B133" s="7"/>
      <c r="C133" s="8"/>
      <c r="D133" s="8"/>
      <c r="E133" s="8"/>
      <c r="F133" s="8"/>
      <c r="G133" s="8"/>
      <c r="H133" s="7"/>
      <c r="I133" s="7"/>
    </row>
    <row r="134" spans="2:12" s="75" customFormat="1">
      <c r="B134" s="7"/>
      <c r="C134" s="8"/>
      <c r="D134" s="8"/>
      <c r="E134" s="8"/>
      <c r="F134" s="8"/>
      <c r="G134" s="8"/>
      <c r="H134" s="7"/>
      <c r="I134" s="7"/>
    </row>
    <row r="135" spans="2:12" s="75" customFormat="1">
      <c r="B135" s="7"/>
      <c r="C135" s="8"/>
      <c r="D135" s="8"/>
      <c r="E135" s="8"/>
      <c r="F135" s="8"/>
      <c r="G135" s="8"/>
      <c r="H135" s="7"/>
      <c r="I135" s="7"/>
    </row>
    <row r="136" spans="2:12" s="75" customFormat="1">
      <c r="B136" s="7"/>
      <c r="C136" s="8"/>
      <c r="D136" s="8"/>
      <c r="E136" s="8"/>
      <c r="F136" s="8"/>
      <c r="G136" s="8"/>
      <c r="H136" s="7"/>
      <c r="I136" s="7"/>
    </row>
    <row r="137" spans="2:12" s="80" customFormat="1">
      <c r="B137" s="7"/>
      <c r="C137" s="8"/>
      <c r="D137" s="8"/>
      <c r="E137" s="8"/>
      <c r="F137" s="8"/>
      <c r="G137" s="8"/>
      <c r="H137" s="7"/>
      <c r="I137" s="7"/>
    </row>
    <row r="138" spans="2:12">
      <c r="J138" s="4"/>
      <c r="L138" s="42"/>
    </row>
    <row r="139" spans="2:12" s="19" customFormat="1">
      <c r="B139" s="7"/>
      <c r="C139" s="8"/>
      <c r="D139" s="8"/>
      <c r="E139" s="8"/>
      <c r="F139" s="8"/>
      <c r="G139" s="8"/>
      <c r="H139" s="7"/>
      <c r="I139" s="7"/>
      <c r="J139" s="6"/>
      <c r="K139" s="6"/>
      <c r="L139" s="41"/>
    </row>
    <row r="140" spans="2:12">
      <c r="L140" s="41"/>
    </row>
    <row r="141" spans="2:12" s="19" customFormat="1">
      <c r="B141" s="7"/>
      <c r="C141" s="8"/>
      <c r="D141" s="8"/>
      <c r="E141" s="8"/>
      <c r="F141" s="8"/>
      <c r="G141" s="8"/>
      <c r="H141" s="7"/>
      <c r="I141" s="7"/>
      <c r="J141" s="6"/>
      <c r="K141" s="6"/>
      <c r="L141" s="41"/>
    </row>
    <row r="142" spans="2:12" s="19" customFormat="1">
      <c r="B142" s="7"/>
      <c r="C142" s="8"/>
      <c r="D142" s="8"/>
      <c r="E142" s="8"/>
      <c r="F142" s="8"/>
      <c r="G142" s="8"/>
      <c r="H142" s="7"/>
      <c r="I142" s="7"/>
      <c r="J142" s="6"/>
      <c r="K142" s="6"/>
      <c r="L142" s="41"/>
    </row>
    <row r="143" spans="2:12" s="19" customFormat="1">
      <c r="B143" s="7"/>
      <c r="C143" s="8"/>
      <c r="D143" s="8"/>
      <c r="E143" s="8"/>
      <c r="F143" s="8"/>
      <c r="G143" s="8"/>
      <c r="H143" s="7"/>
      <c r="I143" s="7"/>
      <c r="J143" s="7"/>
      <c r="K143" s="7"/>
      <c r="L143" s="41"/>
    </row>
    <row r="144" spans="2:12" s="19" customFormat="1">
      <c r="B144" s="7"/>
      <c r="C144" s="8"/>
      <c r="D144" s="8"/>
      <c r="E144" s="8"/>
      <c r="F144" s="8"/>
      <c r="G144" s="8"/>
      <c r="H144" s="7"/>
      <c r="I144" s="7"/>
      <c r="J144" s="23"/>
      <c r="K144" s="23"/>
    </row>
    <row r="145" spans="2:12" s="19" customFormat="1">
      <c r="B145" s="7"/>
      <c r="C145" s="8"/>
      <c r="D145" s="8"/>
      <c r="E145" s="8"/>
      <c r="F145" s="8"/>
      <c r="G145" s="8"/>
      <c r="H145" s="7"/>
      <c r="I145" s="7"/>
      <c r="J145" s="23"/>
      <c r="K145" s="23"/>
    </row>
    <row r="146" spans="2:12" s="19" customFormat="1">
      <c r="B146" s="7"/>
      <c r="C146" s="8"/>
      <c r="D146" s="8"/>
      <c r="E146" s="8"/>
      <c r="F146" s="8"/>
      <c r="G146" s="8"/>
      <c r="H146" s="7"/>
      <c r="I146" s="7"/>
      <c r="J146" s="23"/>
      <c r="K146" s="23"/>
    </row>
    <row r="147" spans="2:12" s="19" customFormat="1">
      <c r="B147" s="7"/>
      <c r="C147" s="8"/>
      <c r="D147" s="8"/>
      <c r="E147" s="8"/>
      <c r="F147" s="8"/>
      <c r="G147" s="8"/>
      <c r="H147" s="7"/>
      <c r="I147" s="7"/>
      <c r="J147" s="23"/>
      <c r="K147" s="23"/>
    </row>
    <row r="148" spans="2:12" s="19" customFormat="1">
      <c r="B148" s="7"/>
      <c r="C148" s="8"/>
      <c r="D148" s="8"/>
      <c r="E148" s="8"/>
      <c r="F148" s="8"/>
      <c r="G148" s="8"/>
      <c r="H148" s="7"/>
      <c r="I148" s="7"/>
      <c r="J148" s="23"/>
      <c r="K148" s="23"/>
    </row>
    <row r="149" spans="2:12" s="19" customFormat="1">
      <c r="B149" s="7"/>
      <c r="C149" s="8"/>
      <c r="D149" s="8"/>
      <c r="E149" s="8"/>
      <c r="F149" s="8"/>
      <c r="G149" s="8"/>
      <c r="H149" s="7"/>
      <c r="I149" s="7"/>
      <c r="J149" s="23"/>
      <c r="K149" s="23"/>
    </row>
    <row r="151" spans="2:12" s="19" customFormat="1">
      <c r="B151" s="7"/>
      <c r="C151" s="8"/>
      <c r="D151" s="8"/>
      <c r="E151" s="8"/>
      <c r="F151" s="8"/>
      <c r="G151" s="8"/>
      <c r="H151" s="7"/>
      <c r="I151" s="7"/>
      <c r="J151" s="23"/>
      <c r="K151" s="23"/>
    </row>
    <row r="152" spans="2:12" s="19" customFormat="1">
      <c r="B152" s="7"/>
      <c r="C152" s="8"/>
      <c r="D152" s="8"/>
      <c r="E152" s="8"/>
      <c r="F152" s="8"/>
      <c r="G152" s="8"/>
      <c r="H152" s="7"/>
      <c r="I152" s="7"/>
      <c r="J152" s="23"/>
      <c r="K152" s="23"/>
    </row>
    <row r="153" spans="2:12" s="19" customFormat="1">
      <c r="B153" s="7"/>
      <c r="C153" s="8"/>
      <c r="D153" s="8"/>
      <c r="E153" s="8"/>
      <c r="F153" s="8"/>
      <c r="G153" s="8"/>
      <c r="H153" s="7"/>
      <c r="I153" s="7"/>
      <c r="J153" s="23"/>
      <c r="K153" s="23"/>
    </row>
    <row r="154" spans="2:12">
      <c r="L154" s="7"/>
    </row>
    <row r="155" spans="2:12">
      <c r="L155" s="7"/>
    </row>
    <row r="156" spans="2:12">
      <c r="L156" s="7"/>
    </row>
    <row r="157" spans="2:12">
      <c r="J157" s="21"/>
      <c r="L157" s="7"/>
    </row>
    <row r="158" spans="2:12" s="22" customFormat="1">
      <c r="B158" s="7"/>
      <c r="C158" s="8"/>
      <c r="D158" s="8"/>
      <c r="E158" s="8"/>
      <c r="F158" s="8"/>
      <c r="G158" s="8"/>
      <c r="H158" s="7"/>
      <c r="I158" s="7"/>
      <c r="J158" s="21"/>
      <c r="K158" s="21"/>
      <c r="L158" s="21"/>
    </row>
    <row r="159" spans="2:12" s="22" customFormat="1">
      <c r="B159" s="7"/>
      <c r="C159" s="8"/>
      <c r="D159" s="8"/>
      <c r="E159" s="8"/>
      <c r="F159" s="8"/>
      <c r="G159" s="8"/>
      <c r="H159" s="7"/>
      <c r="I159" s="7"/>
      <c r="J159" s="21"/>
      <c r="K159" s="21"/>
      <c r="L159" s="21"/>
    </row>
    <row r="160" spans="2:12" s="22" customFormat="1">
      <c r="B160" s="7"/>
      <c r="C160" s="8"/>
      <c r="D160" s="8"/>
      <c r="E160" s="8"/>
      <c r="F160" s="8"/>
      <c r="G160" s="8"/>
      <c r="H160" s="7"/>
      <c r="I160" s="7"/>
      <c r="J160" s="21"/>
      <c r="K160" s="21"/>
      <c r="L160" s="21"/>
    </row>
    <row r="161" spans="2:12" s="22" customFormat="1">
      <c r="B161" s="7"/>
      <c r="C161" s="8"/>
      <c r="D161" s="8"/>
      <c r="E161" s="8"/>
      <c r="F161" s="8"/>
      <c r="G161" s="8"/>
      <c r="H161" s="7"/>
      <c r="I161" s="7"/>
      <c r="J161" s="21"/>
      <c r="K161" s="21"/>
      <c r="L161" s="21"/>
    </row>
    <row r="162" spans="2:12" s="22" customFormat="1">
      <c r="B162" s="7"/>
      <c r="C162" s="8"/>
      <c r="D162" s="8"/>
      <c r="E162" s="8"/>
      <c r="F162" s="8"/>
      <c r="G162" s="8"/>
      <c r="H162" s="7"/>
      <c r="I162" s="7"/>
      <c r="J162" s="21"/>
      <c r="K162" s="21"/>
      <c r="L162" s="21"/>
    </row>
    <row r="163" spans="2:12" s="22" customFormat="1">
      <c r="B163" s="7"/>
      <c r="C163" s="8"/>
      <c r="D163" s="8"/>
      <c r="E163" s="8"/>
      <c r="F163" s="8"/>
      <c r="G163" s="8"/>
      <c r="H163" s="7"/>
      <c r="I163" s="7"/>
      <c r="J163" s="21"/>
      <c r="K163" s="21"/>
      <c r="L163" s="21"/>
    </row>
    <row r="164" spans="2:12" s="22" customFormat="1">
      <c r="B164" s="7"/>
      <c r="C164" s="8"/>
      <c r="D164" s="8"/>
      <c r="E164" s="8"/>
      <c r="F164" s="8"/>
      <c r="G164" s="8"/>
      <c r="H164" s="7"/>
      <c r="I164" s="7"/>
      <c r="J164" s="21"/>
      <c r="K164" s="21"/>
      <c r="L164" s="21"/>
    </row>
    <row r="165" spans="2:12" s="22" customFormat="1">
      <c r="B165" s="7"/>
      <c r="C165" s="8"/>
      <c r="D165" s="8"/>
      <c r="E165" s="8"/>
      <c r="F165" s="8"/>
      <c r="G165" s="8"/>
      <c r="H165" s="7"/>
      <c r="I165" s="7"/>
      <c r="J165" s="21"/>
      <c r="K165" s="21"/>
      <c r="L165" s="21"/>
    </row>
    <row r="166" spans="2:12" s="22" customFormat="1">
      <c r="B166" s="7"/>
      <c r="C166" s="8"/>
      <c r="D166" s="8"/>
      <c r="E166" s="8"/>
      <c r="F166" s="8"/>
      <c r="G166" s="8"/>
      <c r="H166" s="7"/>
      <c r="I166" s="7"/>
      <c r="J166" s="21"/>
      <c r="K166" s="21"/>
      <c r="L166" s="21"/>
    </row>
    <row r="167" spans="2:12" s="22" customFormat="1">
      <c r="B167" s="7"/>
      <c r="C167" s="8"/>
      <c r="D167" s="8"/>
      <c r="E167" s="8"/>
      <c r="F167" s="8"/>
      <c r="G167" s="8"/>
      <c r="H167" s="7"/>
      <c r="I167" s="7"/>
      <c r="J167" s="21"/>
      <c r="K167" s="21"/>
      <c r="L167" s="21"/>
    </row>
    <row r="168" spans="2:12" s="22" customFormat="1">
      <c r="B168" s="7"/>
      <c r="C168" s="8"/>
      <c r="D168" s="8"/>
      <c r="E168" s="8"/>
      <c r="F168" s="8"/>
      <c r="G168" s="8"/>
      <c r="H168" s="7"/>
      <c r="I168" s="7"/>
      <c r="J168" s="21"/>
      <c r="K168" s="21"/>
      <c r="L168" s="21"/>
    </row>
    <row r="169" spans="2:12" s="22" customFormat="1">
      <c r="B169" s="7"/>
      <c r="C169" s="8"/>
      <c r="D169" s="8"/>
      <c r="E169" s="8"/>
      <c r="F169" s="8"/>
      <c r="G169" s="8"/>
      <c r="H169" s="7"/>
      <c r="I169" s="7"/>
      <c r="J169" s="21"/>
      <c r="K169" s="21"/>
      <c r="L169" s="21"/>
    </row>
    <row r="170" spans="2:12" s="22" customFormat="1">
      <c r="B170" s="7"/>
      <c r="C170" s="8"/>
      <c r="D170" s="8"/>
      <c r="E170" s="8"/>
      <c r="F170" s="8"/>
      <c r="G170" s="8"/>
      <c r="H170" s="7"/>
      <c r="I170" s="7"/>
      <c r="J170" s="21"/>
      <c r="K170" s="21"/>
      <c r="L170" s="21"/>
    </row>
    <row r="171" spans="2:12" s="22" customFormat="1">
      <c r="B171" s="7"/>
      <c r="C171" s="8"/>
      <c r="D171" s="8"/>
      <c r="E171" s="8"/>
      <c r="F171" s="8"/>
      <c r="G171" s="8"/>
      <c r="H171" s="7"/>
      <c r="I171" s="7"/>
      <c r="J171" s="21"/>
      <c r="K171" s="21"/>
      <c r="L171" s="21"/>
    </row>
    <row r="172" spans="2:12" s="22" customFormat="1">
      <c r="B172" s="7"/>
      <c r="C172" s="8"/>
      <c r="D172" s="8"/>
      <c r="E172" s="8"/>
      <c r="F172" s="8"/>
      <c r="G172" s="8"/>
      <c r="H172" s="7"/>
      <c r="I172" s="7"/>
      <c r="J172" s="21"/>
      <c r="K172" s="21"/>
    </row>
    <row r="173" spans="2:12" s="22" customFormat="1">
      <c r="B173" s="7"/>
      <c r="C173" s="8"/>
      <c r="D173" s="8"/>
      <c r="E173" s="8"/>
      <c r="F173" s="8"/>
      <c r="G173" s="8"/>
      <c r="H173" s="7"/>
      <c r="I173" s="7"/>
      <c r="J173" s="21"/>
      <c r="K173" s="21"/>
    </row>
    <row r="174" spans="2:12" s="22" customFormat="1">
      <c r="B174" s="7"/>
      <c r="C174" s="8"/>
      <c r="D174" s="8"/>
      <c r="E174" s="8"/>
      <c r="F174" s="8"/>
      <c r="G174" s="8"/>
      <c r="H174" s="7"/>
      <c r="I174" s="7"/>
      <c r="J174" s="21"/>
      <c r="K174" s="21"/>
    </row>
    <row r="175" spans="2:12" s="22" customFormat="1">
      <c r="B175" s="7"/>
      <c r="C175" s="8"/>
      <c r="D175" s="8"/>
      <c r="E175" s="8"/>
      <c r="F175" s="8"/>
      <c r="G175" s="8"/>
      <c r="H175" s="7"/>
      <c r="I175" s="7"/>
      <c r="J175" s="21"/>
      <c r="K175" s="21"/>
    </row>
    <row r="176" spans="2:12" s="22" customFormat="1">
      <c r="B176" s="7"/>
      <c r="C176" s="8"/>
      <c r="D176" s="8"/>
      <c r="E176" s="8"/>
      <c r="F176" s="8"/>
      <c r="G176" s="8"/>
      <c r="H176" s="7"/>
      <c r="I176" s="7"/>
      <c r="J176" s="21"/>
      <c r="K176" s="21"/>
    </row>
    <row r="177" spans="2:11" s="22" customFormat="1">
      <c r="B177" s="7"/>
      <c r="C177" s="8"/>
      <c r="D177" s="8"/>
      <c r="E177" s="8"/>
      <c r="F177" s="8"/>
      <c r="G177" s="8"/>
      <c r="H177" s="7"/>
      <c r="I177" s="7"/>
      <c r="J177" s="21"/>
      <c r="K177" s="21"/>
    </row>
    <row r="178" spans="2:11" s="22" customFormat="1">
      <c r="B178" s="7"/>
      <c r="C178" s="8"/>
      <c r="D178" s="8"/>
      <c r="E178" s="8"/>
      <c r="F178" s="8"/>
      <c r="G178" s="8"/>
      <c r="H178" s="7"/>
      <c r="I178" s="7"/>
      <c r="J178" s="21"/>
      <c r="K178" s="21"/>
    </row>
    <row r="185" spans="2:11">
      <c r="J185" s="5"/>
      <c r="K185" s="5"/>
    </row>
    <row r="186" spans="2:11">
      <c r="J186" s="5"/>
      <c r="K186" s="5"/>
    </row>
    <row r="187" spans="2:11">
      <c r="J187" s="5"/>
      <c r="K187" s="5"/>
    </row>
  </sheetData>
  <mergeCells count="34">
    <mergeCell ref="B58:B59"/>
    <mergeCell ref="D58:D59"/>
    <mergeCell ref="E58:E59"/>
    <mergeCell ref="F58:H58"/>
    <mergeCell ref="B57:I57"/>
    <mergeCell ref="C58:C59"/>
    <mergeCell ref="G51:I51"/>
    <mergeCell ref="B20:J20"/>
    <mergeCell ref="B21:B22"/>
    <mergeCell ref="C21:D22"/>
    <mergeCell ref="E21:E22"/>
    <mergeCell ref="F21:F22"/>
    <mergeCell ref="G21:I21"/>
    <mergeCell ref="C1:H1"/>
    <mergeCell ref="B2:I2"/>
    <mergeCell ref="B3:I3"/>
    <mergeCell ref="B4:I4"/>
    <mergeCell ref="B5:I5"/>
    <mergeCell ref="C53:D53"/>
    <mergeCell ref="C54:D54"/>
    <mergeCell ref="C55:D55"/>
    <mergeCell ref="B8:C8"/>
    <mergeCell ref="B9:I9"/>
    <mergeCell ref="B12:B13"/>
    <mergeCell ref="C12:C13"/>
    <mergeCell ref="D12:D13"/>
    <mergeCell ref="E12:E13"/>
    <mergeCell ref="F12:H12"/>
    <mergeCell ref="B11:I11"/>
    <mergeCell ref="B50:J50"/>
    <mergeCell ref="B51:B52"/>
    <mergeCell ref="C51:D52"/>
    <mergeCell ref="E51:E52"/>
    <mergeCell ref="F51:F52"/>
  </mergeCells>
  <phoneticPr fontId="10" type="noConversion"/>
  <pageMargins left="0.70866141732283472" right="0.39370078740157483" top="0.35433070866141736" bottom="0" header="0" footer="0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11</vt:i4>
      </vt:variant>
    </vt:vector>
  </HeadingPairs>
  <TitlesOfParts>
    <vt:vector size="21" baseType="lpstr">
      <vt:lpstr>01 EX HPH</vt:lpstr>
      <vt:lpstr>03 EX SIN</vt:lpstr>
      <vt:lpstr>(2)EX THAI (BKK , LCH)</vt:lpstr>
      <vt:lpstr>04-Ex HCM</vt:lpstr>
      <vt:lpstr>05- EX SHA</vt:lpstr>
      <vt:lpstr>06- Ex KOREA</vt:lpstr>
      <vt:lpstr>06- EX PKL</vt:lpstr>
      <vt:lpstr>07-EX JKT</vt:lpstr>
      <vt:lpstr>08-Ex SBY </vt:lpstr>
      <vt:lpstr>Sheet1</vt:lpstr>
      <vt:lpstr>'(2)EX THAI (BKK , LCH)'!Print_Area</vt:lpstr>
      <vt:lpstr>'01 EX HPH'!Print_Area</vt:lpstr>
      <vt:lpstr>'03 EX SIN'!Print_Area</vt:lpstr>
      <vt:lpstr>'04-Ex HCM'!Print_Area</vt:lpstr>
      <vt:lpstr>'05- EX SHA'!Print_Area</vt:lpstr>
      <vt:lpstr>'07-EX JKT'!Print_Area</vt:lpstr>
      <vt:lpstr>'(2)EX THAI (BKK , LCH)'!Print_Titles</vt:lpstr>
      <vt:lpstr>'01 EX HPH'!Print_Titles</vt:lpstr>
      <vt:lpstr>'03 EX SIN'!Print_Titles</vt:lpstr>
      <vt:lpstr>'04-Ex HCM'!Print_Titles</vt:lpstr>
      <vt:lpstr>'05- EX SHA'!Print_Titles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 Chau</cp:lastModifiedBy>
  <cp:lastPrinted>2017-09-29T08:49:04Z</cp:lastPrinted>
  <dcterms:created xsi:type="dcterms:W3CDTF">2009-03-07T03:44:54Z</dcterms:created>
  <dcterms:modified xsi:type="dcterms:W3CDTF">2020-03-30T06:38:19Z</dcterms:modified>
</cp:coreProperties>
</file>